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Jasminka\Desktop\FINANCIJSKI IZVJEŠTAJI 2024\FINANCIJSKI IZVJEŠTAJI 1-12-24\"/>
    </mc:Choice>
  </mc:AlternateContent>
  <xr:revisionPtr revIDLastSave="0" documentId="13_ncr:1_{E813DE05-5F37-4F89-91B9-A0EED1EFB01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F307" i="9"/>
  <c r="H306" i="9"/>
  <c r="G306" i="9"/>
  <c r="E306" i="9" s="1"/>
  <c r="F306" i="9"/>
  <c r="B306" i="9"/>
  <c r="H305" i="9"/>
  <c r="G305" i="9"/>
  <c r="F305" i="9"/>
  <c r="E305" i="9"/>
  <c r="B305" i="9" s="1"/>
  <c r="H304" i="9"/>
  <c r="G304" i="9"/>
  <c r="F304" i="9"/>
  <c r="E304" i="9"/>
  <c r="H303" i="9"/>
  <c r="G303" i="9"/>
  <c r="F303" i="9"/>
  <c r="H302" i="9"/>
  <c r="G302" i="9"/>
  <c r="F302" i="9"/>
  <c r="H301" i="9"/>
  <c r="E301" i="9" s="1"/>
  <c r="B301" i="9" s="1"/>
  <c r="G301" i="9"/>
  <c r="F301" i="9"/>
  <c r="H300" i="9"/>
  <c r="G300" i="9"/>
  <c r="F300" i="9"/>
  <c r="H299" i="9"/>
  <c r="G299" i="9"/>
  <c r="E299" i="9" s="1"/>
  <c r="F299" i="9"/>
  <c r="H298" i="9"/>
  <c r="G298" i="9"/>
  <c r="F298" i="9"/>
  <c r="H297" i="9"/>
  <c r="G297" i="9"/>
  <c r="F297" i="9"/>
  <c r="E297" i="9"/>
  <c r="B297" i="9" s="1"/>
  <c r="H296" i="9"/>
  <c r="G296" i="9"/>
  <c r="F296" i="9"/>
  <c r="H295" i="9"/>
  <c r="G295" i="9"/>
  <c r="E295" i="9" s="1"/>
  <c r="F295" i="9"/>
  <c r="H294" i="9"/>
  <c r="G294" i="9"/>
  <c r="F294" i="9"/>
  <c r="H293" i="9"/>
  <c r="G293" i="9"/>
  <c r="F293" i="9"/>
  <c r="H292" i="9"/>
  <c r="G292" i="9"/>
  <c r="F292" i="9"/>
  <c r="E292" i="9"/>
  <c r="F291" i="9"/>
  <c r="F290" i="9"/>
  <c r="H289" i="9"/>
  <c r="E289" i="9" s="1"/>
  <c r="G289" i="9"/>
  <c r="F289" i="9"/>
  <c r="B289" i="9"/>
  <c r="H288" i="9"/>
  <c r="G288" i="9"/>
  <c r="F288" i="9"/>
  <c r="H287" i="9"/>
  <c r="G287" i="9"/>
  <c r="E287" i="9" s="1"/>
  <c r="F287" i="9"/>
  <c r="H286" i="9"/>
  <c r="G286" i="9"/>
  <c r="F286" i="9"/>
  <c r="F285" i="9"/>
  <c r="H284" i="9"/>
  <c r="E284" i="9" s="1"/>
  <c r="B284" i="9" s="1"/>
  <c r="G284" i="9"/>
  <c r="F284" i="9"/>
  <c r="H283" i="9"/>
  <c r="E283" i="9" s="1"/>
  <c r="B283" i="9" s="1"/>
  <c r="G283" i="9"/>
  <c r="F283" i="9"/>
  <c r="H282" i="9"/>
  <c r="G282" i="9"/>
  <c r="F282" i="9"/>
  <c r="F281" i="9"/>
  <c r="F280" i="9"/>
  <c r="F279" i="9"/>
  <c r="F278" i="9"/>
  <c r="F276" i="9"/>
  <c r="L275" i="9"/>
  <c r="F275" i="9" s="1"/>
  <c r="H275" i="9"/>
  <c r="F274" i="9"/>
  <c r="I273" i="9"/>
  <c r="E273" i="9" s="1"/>
  <c r="B273" i="9" s="1"/>
  <c r="H273" i="9"/>
  <c r="F273" i="9"/>
  <c r="E272" i="9"/>
  <c r="M271" i="9"/>
  <c r="L271" i="9"/>
  <c r="E271" i="9"/>
  <c r="M270" i="9"/>
  <c r="L270" i="9"/>
  <c r="E270" i="9"/>
  <c r="M269" i="9"/>
  <c r="L269" i="9"/>
  <c r="F269" i="9"/>
  <c r="E269" i="9"/>
  <c r="B269" i="9" s="1"/>
  <c r="M268" i="9"/>
  <c r="L268" i="9"/>
  <c r="F268" i="9" s="1"/>
  <c r="E268" i="9"/>
  <c r="M267" i="9"/>
  <c r="L267" i="9"/>
  <c r="E267" i="9"/>
  <c r="M266" i="9"/>
  <c r="L266" i="9"/>
  <c r="E266" i="9"/>
  <c r="M265" i="9"/>
  <c r="L265" i="9"/>
  <c r="F265" i="9"/>
  <c r="E265" i="9"/>
  <c r="B265" i="9" s="1"/>
  <c r="M264" i="9"/>
  <c r="L264" i="9"/>
  <c r="F264" i="9" s="1"/>
  <c r="E264" i="9"/>
  <c r="M263" i="9"/>
  <c r="L263" i="9"/>
  <c r="E263" i="9"/>
  <c r="M262" i="9"/>
  <c r="L262" i="9"/>
  <c r="E262" i="9"/>
  <c r="M261" i="9"/>
  <c r="L261" i="9"/>
  <c r="F261" i="9"/>
  <c r="E261" i="9"/>
  <c r="B261" i="9" s="1"/>
  <c r="M260" i="9"/>
  <c r="L260" i="9"/>
  <c r="F260" i="9" s="1"/>
  <c r="E260" i="9"/>
  <c r="M259" i="9"/>
  <c r="L259" i="9"/>
  <c r="E259" i="9"/>
  <c r="M258" i="9"/>
  <c r="L258" i="9"/>
  <c r="E258" i="9"/>
  <c r="M257" i="9"/>
  <c r="L257" i="9"/>
  <c r="F257" i="9"/>
  <c r="E257" i="9"/>
  <c r="B257" i="9" s="1"/>
  <c r="M256" i="9"/>
  <c r="L256" i="9"/>
  <c r="F256" i="9" s="1"/>
  <c r="E256" i="9"/>
  <c r="M255" i="9"/>
  <c r="L255" i="9"/>
  <c r="E255" i="9"/>
  <c r="M254" i="9"/>
  <c r="L254" i="9"/>
  <c r="E254" i="9"/>
  <c r="M253" i="9"/>
  <c r="L253" i="9"/>
  <c r="F253" i="9"/>
  <c r="E253" i="9"/>
  <c r="B253" i="9" s="1"/>
  <c r="M252" i="9"/>
  <c r="L252" i="9"/>
  <c r="F252" i="9" s="1"/>
  <c r="E252" i="9"/>
  <c r="M251" i="9"/>
  <c r="L251" i="9"/>
  <c r="E251" i="9"/>
  <c r="M250" i="9"/>
  <c r="L250" i="9"/>
  <c r="E250" i="9"/>
  <c r="M249" i="9"/>
  <c r="L249" i="9"/>
  <c r="F249" i="9"/>
  <c r="E249" i="9"/>
  <c r="B249" i="9" s="1"/>
  <c r="M248" i="9"/>
  <c r="L248" i="9"/>
  <c r="F248" i="9" s="1"/>
  <c r="B248" i="9" s="1"/>
  <c r="E248" i="9"/>
  <c r="M247" i="9"/>
  <c r="L247" i="9"/>
  <c r="E247" i="9"/>
  <c r="M246" i="9"/>
  <c r="F246" i="9" s="1"/>
  <c r="B246" i="9" s="1"/>
  <c r="L246" i="9"/>
  <c r="E246" i="9"/>
  <c r="M245" i="9"/>
  <c r="L245" i="9"/>
  <c r="F245" i="9"/>
  <c r="E245" i="9"/>
  <c r="B245" i="9" s="1"/>
  <c r="M244" i="9"/>
  <c r="L244" i="9"/>
  <c r="F244" i="9" s="1"/>
  <c r="B244" i="9" s="1"/>
  <c r="E244" i="9"/>
  <c r="M243" i="9"/>
  <c r="L243" i="9"/>
  <c r="E243" i="9"/>
  <c r="M242" i="9"/>
  <c r="F242" i="9" s="1"/>
  <c r="B242" i="9" s="1"/>
  <c r="L242" i="9"/>
  <c r="E242" i="9"/>
  <c r="M241" i="9"/>
  <c r="L241" i="9"/>
  <c r="F241" i="9"/>
  <c r="E241" i="9"/>
  <c r="B241" i="9" s="1"/>
  <c r="M240" i="9"/>
  <c r="L240" i="9"/>
  <c r="F240" i="9" s="1"/>
  <c r="B240" i="9" s="1"/>
  <c r="E240" i="9"/>
  <c r="M239" i="9"/>
  <c r="L239" i="9"/>
  <c r="E239" i="9"/>
  <c r="M238" i="9"/>
  <c r="F238" i="9" s="1"/>
  <c r="B238" i="9" s="1"/>
  <c r="L238" i="9"/>
  <c r="E238" i="9"/>
  <c r="M237" i="9"/>
  <c r="L237" i="9"/>
  <c r="F237" i="9"/>
  <c r="E237" i="9"/>
  <c r="B237" i="9" s="1"/>
  <c r="M236" i="9"/>
  <c r="L236" i="9"/>
  <c r="F236" i="9" s="1"/>
  <c r="B236" i="9" s="1"/>
  <c r="E236" i="9"/>
  <c r="M235" i="9"/>
  <c r="L235" i="9"/>
  <c r="E235" i="9"/>
  <c r="M234" i="9"/>
  <c r="F234" i="9" s="1"/>
  <c r="B234" i="9" s="1"/>
  <c r="L234" i="9"/>
  <c r="E234" i="9"/>
  <c r="M233" i="9"/>
  <c r="L233" i="9"/>
  <c r="F233" i="9"/>
  <c r="E233" i="9"/>
  <c r="B233" i="9" s="1"/>
  <c r="M232" i="9"/>
  <c r="L232" i="9"/>
  <c r="F232" i="9" s="1"/>
  <c r="B232" i="9" s="1"/>
  <c r="E232" i="9"/>
  <c r="M231" i="9"/>
  <c r="L231" i="9"/>
  <c r="E231" i="9"/>
  <c r="M230" i="9"/>
  <c r="F230" i="9" s="1"/>
  <c r="B230" i="9" s="1"/>
  <c r="L230" i="9"/>
  <c r="E230" i="9"/>
  <c r="M229" i="9"/>
  <c r="L229" i="9"/>
  <c r="F229" i="9"/>
  <c r="E229" i="9"/>
  <c r="B229" i="9" s="1"/>
  <c r="M228" i="9"/>
  <c r="L228" i="9"/>
  <c r="F228" i="9" s="1"/>
  <c r="B228" i="9" s="1"/>
  <c r="E228" i="9"/>
  <c r="M227" i="9"/>
  <c r="L227" i="9"/>
  <c r="E227" i="9"/>
  <c r="M226" i="9"/>
  <c r="F226" i="9" s="1"/>
  <c r="B226" i="9" s="1"/>
  <c r="L226" i="9"/>
  <c r="E226" i="9"/>
  <c r="M225" i="9"/>
  <c r="F225" i="9" s="1"/>
  <c r="L225" i="9"/>
  <c r="E225" i="9"/>
  <c r="M224" i="9"/>
  <c r="L224" i="9"/>
  <c r="F224" i="9" s="1"/>
  <c r="B224" i="9" s="1"/>
  <c r="E224" i="9"/>
  <c r="M223" i="9"/>
  <c r="L223" i="9"/>
  <c r="E223" i="9"/>
  <c r="M222" i="9"/>
  <c r="L222" i="9"/>
  <c r="E222" i="9"/>
  <c r="M221" i="9"/>
  <c r="L221" i="9"/>
  <c r="F221" i="9"/>
  <c r="E221" i="9"/>
  <c r="M220" i="9"/>
  <c r="L220" i="9"/>
  <c r="E220" i="9"/>
  <c r="M219" i="9"/>
  <c r="L219" i="9"/>
  <c r="E219" i="9"/>
  <c r="M218" i="9"/>
  <c r="L218" i="9"/>
  <c r="E218" i="9"/>
  <c r="M217" i="9"/>
  <c r="L217" i="9"/>
  <c r="E217" i="9"/>
  <c r="M216" i="9"/>
  <c r="L216" i="9"/>
  <c r="F216" i="9" s="1"/>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E158" i="9" s="1"/>
  <c r="B158" i="9" s="1"/>
  <c r="F158" i="9"/>
  <c r="H157" i="9"/>
  <c r="G157" i="9"/>
  <c r="F157" i="9"/>
  <c r="E157" i="9"/>
  <c r="B157" i="9" s="1"/>
  <c r="H156" i="9"/>
  <c r="G156" i="9"/>
  <c r="F156" i="9"/>
  <c r="E156" i="9"/>
  <c r="H155" i="9"/>
  <c r="G155" i="9"/>
  <c r="E155" i="9" s="1"/>
  <c r="F155" i="9"/>
  <c r="B155" i="9" s="1"/>
  <c r="H154" i="9"/>
  <c r="G154" i="9"/>
  <c r="F154" i="9"/>
  <c r="E154" i="9"/>
  <c r="B154" i="9" s="1"/>
  <c r="H153" i="9"/>
  <c r="E153" i="9" s="1"/>
  <c r="B153" i="9" s="1"/>
  <c r="G153" i="9"/>
  <c r="F153" i="9"/>
  <c r="H152" i="9"/>
  <c r="G152" i="9"/>
  <c r="E152" i="9" s="1"/>
  <c r="B152" i="9" s="1"/>
  <c r="F152" i="9"/>
  <c r="H151" i="9"/>
  <c r="G151" i="9"/>
  <c r="F151" i="9"/>
  <c r="H150" i="9"/>
  <c r="G150" i="9"/>
  <c r="E150" i="9" s="1"/>
  <c r="B150" i="9" s="1"/>
  <c r="F150" i="9"/>
  <c r="H149" i="9"/>
  <c r="G149" i="9"/>
  <c r="F149" i="9"/>
  <c r="E149" i="9"/>
  <c r="B149" i="9" s="1"/>
  <c r="H148" i="9"/>
  <c r="G148" i="9"/>
  <c r="F148" i="9"/>
  <c r="E148" i="9"/>
  <c r="H147" i="9"/>
  <c r="G147" i="9"/>
  <c r="E147" i="9" s="1"/>
  <c r="F147" i="9"/>
  <c r="B147" i="9" s="1"/>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B141" i="9" s="1"/>
  <c r="F141" i="9"/>
  <c r="H140" i="9"/>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F72" i="9"/>
  <c r="H71" i="9"/>
  <c r="E71" i="9" s="1"/>
  <c r="B71" i="9" s="1"/>
  <c r="G71" i="9"/>
  <c r="F71" i="9"/>
  <c r="H70" i="9"/>
  <c r="E70" i="9" s="1"/>
  <c r="B70" i="9" s="1"/>
  <c r="G70" i="9"/>
  <c r="F70" i="9"/>
  <c r="H69" i="9"/>
  <c r="G69" i="9"/>
  <c r="F69" i="9"/>
  <c r="H68" i="9"/>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F58" i="9"/>
  <c r="H57" i="9"/>
  <c r="G57" i="9"/>
  <c r="F57" i="9"/>
  <c r="H56" i="9"/>
  <c r="E56" i="9" s="1"/>
  <c r="B56" i="9" s="1"/>
  <c r="G56" i="9"/>
  <c r="F56" i="9"/>
  <c r="H55" i="9"/>
  <c r="G55" i="9"/>
  <c r="F55" i="9"/>
  <c r="E55" i="9"/>
  <c r="B55" i="9" s="1"/>
  <c r="H54" i="9"/>
  <c r="G54" i="9"/>
  <c r="E54" i="9" s="1"/>
  <c r="B54" i="9" s="1"/>
  <c r="F54" i="9"/>
  <c r="H53" i="9"/>
  <c r="G53" i="9"/>
  <c r="F53" i="9"/>
  <c r="H52" i="9"/>
  <c r="E52" i="9" s="1"/>
  <c r="B52" i="9" s="1"/>
  <c r="G52" i="9"/>
  <c r="F52" i="9"/>
  <c r="H51" i="9"/>
  <c r="G51" i="9"/>
  <c r="F51" i="9"/>
  <c r="E51" i="9"/>
  <c r="B51" i="9" s="1"/>
  <c r="H50" i="9"/>
  <c r="G50" i="9"/>
  <c r="F50" i="9"/>
  <c r="E50" i="9"/>
  <c r="B50" i="9" s="1"/>
  <c r="H49" i="9"/>
  <c r="G49" i="9"/>
  <c r="E49" i="9" s="1"/>
  <c r="B49" i="9" s="1"/>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E39" i="9"/>
  <c r="B39" i="9" s="1"/>
  <c r="H38" i="9"/>
  <c r="G38" i="9"/>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F32" i="9"/>
  <c r="H31" i="9"/>
  <c r="G31" i="9"/>
  <c r="F31" i="9"/>
  <c r="E31" i="9"/>
  <c r="B31" i="9" s="1"/>
  <c r="H30" i="9"/>
  <c r="G30" i="9"/>
  <c r="E30" i="9" s="1"/>
  <c r="B30" i="9" s="1"/>
  <c r="F30" i="9"/>
  <c r="H29" i="9"/>
  <c r="G29" i="9"/>
  <c r="F29" i="9"/>
  <c r="H28" i="9"/>
  <c r="E28" i="9" s="1"/>
  <c r="B28" i="9" s="1"/>
  <c r="G28" i="9"/>
  <c r="F28" i="9"/>
  <c r="H27" i="9"/>
  <c r="G27" i="9"/>
  <c r="F27" i="9"/>
  <c r="H26" i="9"/>
  <c r="G26" i="9"/>
  <c r="F26" i="9"/>
  <c r="H25" i="9"/>
  <c r="G25" i="9"/>
  <c r="F25" i="9"/>
  <c r="H24" i="9"/>
  <c r="E24" i="9" s="1"/>
  <c r="B24" i="9" s="1"/>
  <c r="G24" i="9"/>
  <c r="F24" i="9"/>
  <c r="H23" i="9"/>
  <c r="E23" i="9" s="1"/>
  <c r="B23" i="9" s="1"/>
  <c r="G23" i="9"/>
  <c r="F23" i="9"/>
  <c r="H22" i="9"/>
  <c r="G22" i="9"/>
  <c r="F22" i="9"/>
  <c r="F21" i="9"/>
  <c r="F4" i="9"/>
  <c r="O3" i="9"/>
  <c r="G275" i="9" s="1"/>
  <c r="E275" i="9" s="1"/>
  <c r="B275" i="9" s="1"/>
  <c r="I3" i="9"/>
  <c r="H3" i="9"/>
  <c r="G3" i="9"/>
  <c r="D101" i="8"/>
  <c r="I36" i="3" s="1"/>
  <c r="D95" i="8"/>
  <c r="D90" i="8"/>
  <c r="D85" i="8"/>
  <c r="D80" i="8"/>
  <c r="D75" i="8"/>
  <c r="D70" i="8"/>
  <c r="D65" i="8"/>
  <c r="D60" i="8"/>
  <c r="D49" i="8" s="1"/>
  <c r="C1524" i="1" s="1"/>
  <c r="H1524" i="1" s="1"/>
  <c r="D55" i="8"/>
  <c r="D50" i="8"/>
  <c r="D44" i="8"/>
  <c r="D36" i="8"/>
  <c r="D26" i="8"/>
  <c r="D18" i="8"/>
  <c r="D8" i="8"/>
  <c r="C1483" i="1" s="1"/>
  <c r="G1483" i="1" s="1"/>
  <c r="D6" i="8"/>
  <c r="C1481" i="1" s="1"/>
  <c r="G1481" i="1" s="1"/>
  <c r="E44" i="7"/>
  <c r="D44" i="7"/>
  <c r="E39" i="7"/>
  <c r="E38" i="7" s="1"/>
  <c r="I31" i="3" s="1"/>
  <c r="D39" i="7"/>
  <c r="D38" i="7" s="1"/>
  <c r="E30" i="7"/>
  <c r="D30" i="7"/>
  <c r="E23" i="7"/>
  <c r="D23" i="7"/>
  <c r="D22" i="7" s="1"/>
  <c r="E22" i="7"/>
  <c r="E14" i="7"/>
  <c r="D14" i="7"/>
  <c r="E7" i="7"/>
  <c r="E6" i="7" s="1"/>
  <c r="E5" i="7" s="1"/>
  <c r="D7" i="7"/>
  <c r="D6" i="7" s="1"/>
  <c r="F140" i="6"/>
  <c r="F139" i="6"/>
  <c r="F138" i="6"/>
  <c r="F137" i="6"/>
  <c r="F136" i="6"/>
  <c r="F135" i="6"/>
  <c r="F134" i="6"/>
  <c r="F133" i="6"/>
  <c r="F132" i="6"/>
  <c r="F131" i="6"/>
  <c r="E130" i="6"/>
  <c r="E129" i="6" s="1"/>
  <c r="D1423" i="1" s="1"/>
  <c r="D130" i="6"/>
  <c r="F128" i="6"/>
  <c r="F127" i="6"/>
  <c r="F126" i="6"/>
  <c r="F125" i="6"/>
  <c r="F124" i="6"/>
  <c r="F123" i="6"/>
  <c r="E122" i="6"/>
  <c r="E114" i="6" s="1"/>
  <c r="I27" i="3" s="1"/>
  <c r="D122" i="6"/>
  <c r="F122" i="6" s="1"/>
  <c r="F121" i="6"/>
  <c r="F120" i="6"/>
  <c r="F119" i="6"/>
  <c r="E118" i="6"/>
  <c r="F118" i="6" s="1"/>
  <c r="D118" i="6"/>
  <c r="F117" i="6"/>
  <c r="F116" i="6"/>
  <c r="E115" i="6"/>
  <c r="D115" i="6"/>
  <c r="F115" i="6" s="1"/>
  <c r="F113" i="6"/>
  <c r="F112" i="6"/>
  <c r="F111" i="6"/>
  <c r="F110" i="6"/>
  <c r="F109" i="6"/>
  <c r="F108" i="6"/>
  <c r="E107" i="6"/>
  <c r="D1401" i="1" s="1"/>
  <c r="G1401" i="1" s="1"/>
  <c r="D107" i="6"/>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E61" i="6"/>
  <c r="F61" i="6" s="1"/>
  <c r="D61" i="6"/>
  <c r="F60" i="6"/>
  <c r="F59" i="6"/>
  <c r="F58" i="6"/>
  <c r="F57" i="6"/>
  <c r="F56" i="6"/>
  <c r="F55" i="6"/>
  <c r="E54" i="6"/>
  <c r="F54" i="6" s="1"/>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F12" i="6"/>
  <c r="F11" i="6"/>
  <c r="E10" i="6"/>
  <c r="D10" i="6"/>
  <c r="F9" i="6"/>
  <c r="F8" i="6"/>
  <c r="F7" i="6"/>
  <c r="E6" i="6"/>
  <c r="F6"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F258" i="5"/>
  <c r="D258" i="5"/>
  <c r="F257" i="5"/>
  <c r="F256" i="5"/>
  <c r="F255" i="5"/>
  <c r="F254" i="5"/>
  <c r="F253" i="5"/>
  <c r="F252" i="5"/>
  <c r="F251" i="5"/>
  <c r="E250" i="5"/>
  <c r="D1227" i="1" s="1"/>
  <c r="D250" i="5"/>
  <c r="F249" i="5"/>
  <c r="F248" i="5"/>
  <c r="F247" i="5"/>
  <c r="E246" i="5"/>
  <c r="D246" i="5"/>
  <c r="D245" i="5"/>
  <c r="F244" i="5"/>
  <c r="F243" i="5"/>
  <c r="E242" i="5"/>
  <c r="D1219" i="1" s="1"/>
  <c r="D242" i="5"/>
  <c r="F241" i="5"/>
  <c r="F240" i="5"/>
  <c r="F239" i="5"/>
  <c r="E239" i="5"/>
  <c r="D239" i="5"/>
  <c r="D238"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1184" i="1" s="1"/>
  <c r="D207" i="5"/>
  <c r="D206" i="5"/>
  <c r="F205" i="5"/>
  <c r="F204" i="5"/>
  <c r="F203" i="5"/>
  <c r="F202" i="5"/>
  <c r="F201" i="5"/>
  <c r="F200" i="5"/>
  <c r="F199" i="5"/>
  <c r="F198" i="5"/>
  <c r="E198" i="5"/>
  <c r="D198" i="5"/>
  <c r="F197" i="5"/>
  <c r="F196" i="5"/>
  <c r="F195" i="5"/>
  <c r="F194" i="5"/>
  <c r="F193" i="5"/>
  <c r="F192" i="5"/>
  <c r="F191" i="5"/>
  <c r="E191" i="5"/>
  <c r="D191" i="5"/>
  <c r="F190" i="5"/>
  <c r="E190" i="5"/>
  <c r="H310" i="9" s="1"/>
  <c r="D190" i="5"/>
  <c r="G310" i="9" s="1"/>
  <c r="F189" i="5"/>
  <c r="F188" i="5"/>
  <c r="F187" i="5"/>
  <c r="F186" i="5"/>
  <c r="F185" i="5"/>
  <c r="F184" i="5"/>
  <c r="F183" i="5"/>
  <c r="F182" i="5"/>
  <c r="F181" i="5"/>
  <c r="E180" i="5"/>
  <c r="E177" i="5" s="1"/>
  <c r="H308" i="9" s="1"/>
  <c r="D180" i="5"/>
  <c r="D177" i="5" s="1"/>
  <c r="F179" i="5"/>
  <c r="F178" i="5"/>
  <c r="F177" i="5"/>
  <c r="F173" i="5"/>
  <c r="F172" i="5"/>
  <c r="F171" i="5"/>
  <c r="F170" i="5"/>
  <c r="E170" i="5"/>
  <c r="D170" i="5"/>
  <c r="F169" i="5"/>
  <c r="F168" i="5"/>
  <c r="F167" i="5"/>
  <c r="F166" i="5"/>
  <c r="F165" i="5"/>
  <c r="E164" i="5"/>
  <c r="F164" i="5" s="1"/>
  <c r="D164" i="5"/>
  <c r="F163" i="5"/>
  <c r="F162" i="5"/>
  <c r="F161" i="5"/>
  <c r="F160" i="5"/>
  <c r="F159" i="5"/>
  <c r="F158" i="5"/>
  <c r="F157" i="5"/>
  <c r="F156" i="5"/>
  <c r="F155" i="5"/>
  <c r="F154" i="5"/>
  <c r="F153" i="5"/>
  <c r="F152" i="5"/>
  <c r="F151" i="5"/>
  <c r="F150" i="5"/>
  <c r="E149" i="5"/>
  <c r="H291" i="9" s="1"/>
  <c r="D149" i="5"/>
  <c r="F148" i="5"/>
  <c r="F147" i="5"/>
  <c r="E146" i="5"/>
  <c r="D1124" i="1" s="1"/>
  <c r="D146" i="5"/>
  <c r="F145" i="5"/>
  <c r="F144" i="5"/>
  <c r="F143" i="5"/>
  <c r="F142" i="5"/>
  <c r="E142" i="5"/>
  <c r="D142" i="5"/>
  <c r="F141" i="5"/>
  <c r="F140" i="5"/>
  <c r="F139" i="5"/>
  <c r="F138" i="5"/>
  <c r="F137" i="5"/>
  <c r="F136" i="5"/>
  <c r="E135" i="5"/>
  <c r="D135" i="5"/>
  <c r="E134" i="5"/>
  <c r="D1112" i="1" s="1"/>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E87" i="5"/>
  <c r="D87" i="5"/>
  <c r="F86" i="5"/>
  <c r="F85" i="5"/>
  <c r="F84" i="5"/>
  <c r="F83" i="5"/>
  <c r="F82" i="5"/>
  <c r="F81" i="5"/>
  <c r="F80" i="5"/>
  <c r="E79" i="5"/>
  <c r="D79" i="5"/>
  <c r="E78" i="5"/>
  <c r="D1056" i="1" s="1"/>
  <c r="F77" i="5"/>
  <c r="F76" i="5"/>
  <c r="F75" i="5"/>
  <c r="F74" i="5"/>
  <c r="F73" i="5"/>
  <c r="F72" i="5"/>
  <c r="F71" i="5"/>
  <c r="E70" i="5"/>
  <c r="E69" i="5" s="1"/>
  <c r="D1047" i="1" s="1"/>
  <c r="D70" i="5"/>
  <c r="F67" i="5"/>
  <c r="F66" i="5"/>
  <c r="F65" i="5"/>
  <c r="F64" i="5"/>
  <c r="F63" i="5"/>
  <c r="E63" i="5"/>
  <c r="D63" i="5"/>
  <c r="F62" i="5"/>
  <c r="F61" i="5"/>
  <c r="F60" i="5"/>
  <c r="F59" i="5"/>
  <c r="F58" i="5"/>
  <c r="F57" i="5"/>
  <c r="E56" i="5"/>
  <c r="D1034" i="1" s="1"/>
  <c r="G1034" i="1"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1007" i="1" s="1"/>
  <c r="G1007" i="1" s="1"/>
  <c r="D29" i="5"/>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3" i="1" s="1"/>
  <c r="D599" i="4"/>
  <c r="F598" i="4"/>
  <c r="F597" i="4"/>
  <c r="F596" i="4"/>
  <c r="F595" i="4"/>
  <c r="E594" i="4"/>
  <c r="D594" i="4"/>
  <c r="F594" i="4" s="1"/>
  <c r="D593" i="4"/>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F571" i="4"/>
  <c r="E571" i="4"/>
  <c r="D571" i="4"/>
  <c r="F570" i="4"/>
  <c r="F569" i="4"/>
  <c r="F568" i="4"/>
  <c r="E568" i="4"/>
  <c r="E567" i="4" s="1"/>
  <c r="D568" i="4"/>
  <c r="F567" i="4"/>
  <c r="D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D529" i="4"/>
  <c r="F527" i="4"/>
  <c r="F526" i="4"/>
  <c r="E525" i="4"/>
  <c r="D525" i="4"/>
  <c r="F525" i="4" s="1"/>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E472" i="4" s="1"/>
  <c r="D473" i="4"/>
  <c r="F471" i="4"/>
  <c r="F470" i="4"/>
  <c r="E469" i="4"/>
  <c r="D469" i="4"/>
  <c r="F469" i="4" s="1"/>
  <c r="F468" i="4"/>
  <c r="F467" i="4"/>
  <c r="F466" i="4"/>
  <c r="E466" i="4"/>
  <c r="D466" i="4"/>
  <c r="F465" i="4"/>
  <c r="F464" i="4"/>
  <c r="F463" i="4"/>
  <c r="E463" i="4"/>
  <c r="D463" i="4"/>
  <c r="F462" i="4"/>
  <c r="F461" i="4"/>
  <c r="E460" i="4"/>
  <c r="E459" i="4" s="1"/>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E418" i="4"/>
  <c r="F418" i="4" s="1"/>
  <c r="D418" i="4"/>
  <c r="E417" i="4"/>
  <c r="D412" i="1" s="1"/>
  <c r="D417" i="4"/>
  <c r="D644" i="4" s="1"/>
  <c r="E416" i="4"/>
  <c r="D411"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E300" i="4"/>
  <c r="E299" i="4" s="1"/>
  <c r="D294" i="1" s="1"/>
  <c r="D300" i="4"/>
  <c r="D299" i="4" s="1"/>
  <c r="F296" i="4"/>
  <c r="F295" i="4"/>
  <c r="F294" i="4"/>
  <c r="F293" i="4"/>
  <c r="F292" i="4"/>
  <c r="F288" i="4"/>
  <c r="E288" i="4"/>
  <c r="D284" i="1" s="1"/>
  <c r="G284" i="1" s="1"/>
  <c r="D288" i="4"/>
  <c r="E287" i="4"/>
  <c r="D287" i="4"/>
  <c r="F287" i="4" s="1"/>
  <c r="F286" i="4"/>
  <c r="F285" i="4"/>
  <c r="F284" i="4"/>
  <c r="F283" i="4"/>
  <c r="F282" i="4"/>
  <c r="F281" i="4"/>
  <c r="F280" i="4"/>
  <c r="E279" i="4"/>
  <c r="D275" i="1" s="1"/>
  <c r="D279" i="4"/>
  <c r="F278" i="4"/>
  <c r="F277" i="4"/>
  <c r="F276" i="4"/>
  <c r="F275" i="4"/>
  <c r="F274" i="4"/>
  <c r="F273" i="4"/>
  <c r="E273" i="4"/>
  <c r="D273" i="4"/>
  <c r="F272" i="4"/>
  <c r="F271" i="4"/>
  <c r="F270" i="4"/>
  <c r="F269" i="4"/>
  <c r="E268" i="4"/>
  <c r="F268" i="4" s="1"/>
  <c r="D268" i="4"/>
  <c r="F267" i="4"/>
  <c r="F266" i="4"/>
  <c r="F265" i="4"/>
  <c r="E264" i="4"/>
  <c r="D264" i="4"/>
  <c r="F262" i="4"/>
  <c r="F261" i="4"/>
  <c r="F260" i="4"/>
  <c r="E259" i="4"/>
  <c r="D259" i="4"/>
  <c r="F258" i="4"/>
  <c r="F257" i="4"/>
  <c r="F256" i="4"/>
  <c r="F255" i="4"/>
  <c r="F254" i="4"/>
  <c r="E253" i="4"/>
  <c r="E252" i="4" s="1"/>
  <c r="D253" i="4"/>
  <c r="F251" i="4"/>
  <c r="F250" i="4"/>
  <c r="F249" i="4"/>
  <c r="F248" i="4"/>
  <c r="F247" i="4"/>
  <c r="E247" i="4"/>
  <c r="D247" i="4"/>
  <c r="F246" i="4"/>
  <c r="F245" i="4"/>
  <c r="E244" i="4"/>
  <c r="D244" i="4"/>
  <c r="F244" i="4" s="1"/>
  <c r="F243" i="4"/>
  <c r="F242" i="4"/>
  <c r="F241" i="4"/>
  <c r="E240" i="4"/>
  <c r="F240" i="4" s="1"/>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E219" i="4"/>
  <c r="F219" i="4" s="1"/>
  <c r="D219" i="4"/>
  <c r="F218" i="4"/>
  <c r="F217" i="4"/>
  <c r="E216" i="4"/>
  <c r="D216" i="4"/>
  <c r="F214" i="4"/>
  <c r="F213" i="4"/>
  <c r="F212" i="4"/>
  <c r="F211" i="4"/>
  <c r="E210" i="4"/>
  <c r="E196" i="4" s="1"/>
  <c r="D192" i="1" s="1"/>
  <c r="D210" i="4"/>
  <c r="F209" i="4"/>
  <c r="F208" i="4"/>
  <c r="F207" i="4"/>
  <c r="F206" i="4"/>
  <c r="F205" i="4"/>
  <c r="F204" i="4"/>
  <c r="F203" i="4"/>
  <c r="E202" i="4"/>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F153" i="4" s="1"/>
  <c r="D153" i="4"/>
  <c r="D152" i="4" s="1"/>
  <c r="E152" i="4"/>
  <c r="D148" i="1" s="1"/>
  <c r="H148" i="1" s="1"/>
  <c r="F150" i="4"/>
  <c r="F149" i="4"/>
  <c r="F148" i="4"/>
  <c r="F147" i="4"/>
  <c r="F146" i="4"/>
  <c r="F145" i="4"/>
  <c r="F144" i="4"/>
  <c r="F143" i="4"/>
  <c r="F142" i="4"/>
  <c r="F141" i="4"/>
  <c r="E140" i="4"/>
  <c r="E139" i="4" s="1"/>
  <c r="D140" i="4"/>
  <c r="D139" i="4"/>
  <c r="F138" i="4"/>
  <c r="F137" i="4"/>
  <c r="F136" i="4"/>
  <c r="F135" i="4"/>
  <c r="E134" i="4"/>
  <c r="E133" i="4" s="1"/>
  <c r="D134" i="4"/>
  <c r="F132" i="4"/>
  <c r="F131" i="4"/>
  <c r="F130" i="4"/>
  <c r="F129" i="4"/>
  <c r="F128" i="4"/>
  <c r="E128" i="4"/>
  <c r="D128" i="4"/>
  <c r="F127" i="4"/>
  <c r="F126" i="4"/>
  <c r="F125" i="4"/>
  <c r="E125" i="4"/>
  <c r="D125" i="4"/>
  <c r="D124" i="4" s="1"/>
  <c r="E124" i="4"/>
  <c r="D120" i="1" s="1"/>
  <c r="F123" i="4"/>
  <c r="F122" i="4"/>
  <c r="F121" i="4"/>
  <c r="E120" i="4"/>
  <c r="D116" i="1" s="1"/>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D82" i="4" s="1"/>
  <c r="F81" i="4"/>
  <c r="F80" i="4"/>
  <c r="F79" i="4"/>
  <c r="F78" i="4"/>
  <c r="F77" i="4"/>
  <c r="E77" i="4"/>
  <c r="D77" i="4"/>
  <c r="F76" i="4"/>
  <c r="F75" i="4"/>
  <c r="E74" i="4"/>
  <c r="D70" i="1" s="1"/>
  <c r="D74" i="4"/>
  <c r="F74" i="4" s="1"/>
  <c r="F73" i="4"/>
  <c r="F72" i="4"/>
  <c r="E71" i="4"/>
  <c r="D71" i="4"/>
  <c r="F71" i="4" s="1"/>
  <c r="F70" i="4"/>
  <c r="F69" i="4"/>
  <c r="F68" i="4"/>
  <c r="E68" i="4"/>
  <c r="D68" i="4"/>
  <c r="F67" i="4"/>
  <c r="F66" i="4"/>
  <c r="F65" i="4"/>
  <c r="E65" i="4"/>
  <c r="D65" i="4"/>
  <c r="F64" i="4"/>
  <c r="F63" i="4"/>
  <c r="E62" i="4"/>
  <c r="D62" i="4"/>
  <c r="F61" i="4"/>
  <c r="F60" i="4"/>
  <c r="E59" i="4"/>
  <c r="D59" i="4"/>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F8" i="4"/>
  <c r="E8" i="4"/>
  <c r="E7" i="4" s="1"/>
  <c r="D8" i="4"/>
  <c r="D7" i="4"/>
  <c r="G36" i="3"/>
  <c r="B36" i="3"/>
  <c r="G35" i="3"/>
  <c r="B35" i="3"/>
  <c r="G34" i="3"/>
  <c r="B34" i="3"/>
  <c r="I33" i="3"/>
  <c r="G33" i="3"/>
  <c r="B33" i="3"/>
  <c r="I32" i="3"/>
  <c r="H32" i="3"/>
  <c r="G32" i="3"/>
  <c r="B32" i="3"/>
  <c r="H31" i="3"/>
  <c r="G31" i="3"/>
  <c r="B31" i="3"/>
  <c r="I30" i="3"/>
  <c r="G30" i="3"/>
  <c r="B30" i="3"/>
  <c r="I29" i="3"/>
  <c r="G29" i="3"/>
  <c r="B29" i="3"/>
  <c r="G28" i="3"/>
  <c r="B28" i="3"/>
  <c r="G27" i="3"/>
  <c r="B27" i="3"/>
  <c r="I26" i="3"/>
  <c r="H26" i="3"/>
  <c r="G26" i="3"/>
  <c r="B26" i="3"/>
  <c r="G25" i="3"/>
  <c r="B25" i="3"/>
  <c r="G24" i="3"/>
  <c r="B24" i="3"/>
  <c r="H23" i="3"/>
  <c r="G23" i="3"/>
  <c r="B23" i="3"/>
  <c r="G22" i="3"/>
  <c r="B22" i="3"/>
  <c r="G21" i="3"/>
  <c r="B21" i="3"/>
  <c r="G20" i="3"/>
  <c r="B20" i="3"/>
  <c r="G19" i="3"/>
  <c r="B19" i="3"/>
  <c r="G18" i="3"/>
  <c r="B18" i="3"/>
  <c r="G17" i="3"/>
  <c r="B17" i="3"/>
  <c r="G16" i="3"/>
  <c r="B16" i="3"/>
  <c r="H10" i="3" a="1"/>
  <c r="H10" i="3" s="1"/>
  <c r="L3" i="9" s="1"/>
  <c r="C1580" i="1"/>
  <c r="H1580" i="1" s="1"/>
  <c r="G1579" i="1"/>
  <c r="C1579" i="1"/>
  <c r="H1579" i="1" s="1"/>
  <c r="G1578" i="1"/>
  <c r="C1578" i="1"/>
  <c r="H1578" i="1" s="1"/>
  <c r="H1577" i="1"/>
  <c r="C1577" i="1"/>
  <c r="G1577" i="1" s="1"/>
  <c r="H1575" i="1"/>
  <c r="G1575" i="1"/>
  <c r="C1575" i="1"/>
  <c r="G1574" i="1"/>
  <c r="C1574" i="1"/>
  <c r="H1574" i="1" s="1"/>
  <c r="C1573" i="1"/>
  <c r="H1572" i="1"/>
  <c r="G1572" i="1"/>
  <c r="C1572" i="1"/>
  <c r="H1571" i="1"/>
  <c r="C1571" i="1"/>
  <c r="G1571" i="1" s="1"/>
  <c r="G1570" i="1"/>
  <c r="C1570" i="1"/>
  <c r="H1570" i="1" s="1"/>
  <c r="C1569" i="1"/>
  <c r="C1568" i="1"/>
  <c r="H1568" i="1" s="1"/>
  <c r="C1567" i="1"/>
  <c r="G1567" i="1" s="1"/>
  <c r="G1566" i="1"/>
  <c r="C1566" i="1"/>
  <c r="H1566" i="1" s="1"/>
  <c r="C1565" i="1"/>
  <c r="C1564" i="1"/>
  <c r="H1564" i="1" s="1"/>
  <c r="H1563" i="1"/>
  <c r="C1563" i="1"/>
  <c r="G1563" i="1" s="1"/>
  <c r="G1562" i="1"/>
  <c r="C1562" i="1"/>
  <c r="H1562" i="1" s="1"/>
  <c r="C1561" i="1"/>
  <c r="C1560" i="1"/>
  <c r="H1560" i="1" s="1"/>
  <c r="H1559" i="1"/>
  <c r="C1559" i="1"/>
  <c r="G1559" i="1" s="1"/>
  <c r="G1558" i="1"/>
  <c r="C1558" i="1"/>
  <c r="H1558" i="1" s="1"/>
  <c r="C1557" i="1"/>
  <c r="H1556" i="1"/>
  <c r="G1556" i="1"/>
  <c r="C1556" i="1"/>
  <c r="H1555" i="1"/>
  <c r="C1555" i="1"/>
  <c r="G1555" i="1" s="1"/>
  <c r="C1554" i="1"/>
  <c r="H1554" i="1" s="1"/>
  <c r="C1553" i="1"/>
  <c r="H1552" i="1"/>
  <c r="G1552" i="1"/>
  <c r="C1552" i="1"/>
  <c r="C1551" i="1"/>
  <c r="G1551" i="1" s="1"/>
  <c r="C1550" i="1"/>
  <c r="H1550" i="1" s="1"/>
  <c r="C1549" i="1"/>
  <c r="H1548" i="1"/>
  <c r="G1548" i="1"/>
  <c r="C1548" i="1"/>
  <c r="H1547" i="1"/>
  <c r="C1547" i="1"/>
  <c r="G1547" i="1" s="1"/>
  <c r="G1546" i="1"/>
  <c r="C1546" i="1"/>
  <c r="H1546" i="1" s="1"/>
  <c r="C1545" i="1"/>
  <c r="H1544" i="1"/>
  <c r="G1544" i="1"/>
  <c r="C1544" i="1"/>
  <c r="H1543" i="1"/>
  <c r="C1543" i="1"/>
  <c r="G1543" i="1" s="1"/>
  <c r="G1542" i="1"/>
  <c r="C1542" i="1"/>
  <c r="H1542" i="1" s="1"/>
  <c r="C1541" i="1"/>
  <c r="H1540" i="1"/>
  <c r="G1540" i="1"/>
  <c r="C1540" i="1"/>
  <c r="H1539" i="1"/>
  <c r="C1539" i="1"/>
  <c r="G1539" i="1" s="1"/>
  <c r="G1538" i="1"/>
  <c r="C1538" i="1"/>
  <c r="H1538" i="1" s="1"/>
  <c r="C1537" i="1"/>
  <c r="H1536" i="1"/>
  <c r="G1536" i="1"/>
  <c r="C1536" i="1"/>
  <c r="H1535" i="1"/>
  <c r="C1535" i="1"/>
  <c r="G1535" i="1" s="1"/>
  <c r="C1534" i="1"/>
  <c r="H1534" i="1" s="1"/>
  <c r="C1533" i="1"/>
  <c r="C1532" i="1"/>
  <c r="G1532" i="1" s="1"/>
  <c r="H1531" i="1"/>
  <c r="C1531" i="1"/>
  <c r="G1531" i="1" s="1"/>
  <c r="C1530" i="1"/>
  <c r="H1530" i="1" s="1"/>
  <c r="C1529" i="1"/>
  <c r="H1528" i="1"/>
  <c r="G1528" i="1"/>
  <c r="C1528" i="1"/>
  <c r="H1527" i="1"/>
  <c r="C1527" i="1"/>
  <c r="G1527" i="1" s="1"/>
  <c r="G1526" i="1"/>
  <c r="C1526" i="1"/>
  <c r="H1526" i="1" s="1"/>
  <c r="C1525" i="1"/>
  <c r="H1523" i="1"/>
  <c r="C1523" i="1"/>
  <c r="G1523" i="1" s="1"/>
  <c r="G1522" i="1"/>
  <c r="C1522" i="1"/>
  <c r="H1522" i="1" s="1"/>
  <c r="C1521" i="1"/>
  <c r="H1520" i="1"/>
  <c r="G1520" i="1"/>
  <c r="C1520" i="1"/>
  <c r="H1519" i="1"/>
  <c r="C1519" i="1"/>
  <c r="G1519" i="1" s="1"/>
  <c r="H1516" i="1"/>
  <c r="G1516" i="1"/>
  <c r="C1516" i="1"/>
  <c r="C1515" i="1"/>
  <c r="G1515" i="1" s="1"/>
  <c r="G1514" i="1"/>
  <c r="C1514" i="1"/>
  <c r="H1514" i="1" s="1"/>
  <c r="C1513" i="1"/>
  <c r="G1513" i="1" s="1"/>
  <c r="H1512" i="1"/>
  <c r="G1512" i="1"/>
  <c r="C1512" i="1"/>
  <c r="C1511" i="1"/>
  <c r="G1511" i="1" s="1"/>
  <c r="C1510" i="1"/>
  <c r="H1510" i="1" s="1"/>
  <c r="C1509" i="1"/>
  <c r="G1509" i="1" s="1"/>
  <c r="H1508" i="1"/>
  <c r="G1508" i="1"/>
  <c r="C1508" i="1"/>
  <c r="C1507" i="1"/>
  <c r="G1507" i="1" s="1"/>
  <c r="G1506" i="1"/>
  <c r="C1506" i="1"/>
  <c r="H1506" i="1" s="1"/>
  <c r="C1505" i="1"/>
  <c r="G1505" i="1" s="1"/>
  <c r="H1504" i="1"/>
  <c r="G1504" i="1"/>
  <c r="C1504" i="1"/>
  <c r="C1503" i="1"/>
  <c r="G1503" i="1" s="1"/>
  <c r="G1502" i="1"/>
  <c r="C1502" i="1"/>
  <c r="H1502" i="1" s="1"/>
  <c r="H1500" i="1"/>
  <c r="C1500" i="1"/>
  <c r="G1500" i="1" s="1"/>
  <c r="G1498" i="1"/>
  <c r="C1498" i="1"/>
  <c r="H1498" i="1" s="1"/>
  <c r="C1497" i="1"/>
  <c r="G1497" i="1" s="1"/>
  <c r="H1496" i="1"/>
  <c r="G1496" i="1"/>
  <c r="C1496" i="1"/>
  <c r="H1495" i="1"/>
  <c r="C1495" i="1"/>
  <c r="G1495" i="1" s="1"/>
  <c r="G1494" i="1"/>
  <c r="C1494" i="1"/>
  <c r="H1494" i="1" s="1"/>
  <c r="H1493" i="1"/>
  <c r="C1493" i="1"/>
  <c r="G1493" i="1" s="1"/>
  <c r="G1492" i="1"/>
  <c r="C1492" i="1"/>
  <c r="H1492" i="1" s="1"/>
  <c r="C1491" i="1"/>
  <c r="G1491" i="1" s="1"/>
  <c r="C1490" i="1"/>
  <c r="H1490" i="1" s="1"/>
  <c r="C1489" i="1"/>
  <c r="G1489" i="1" s="1"/>
  <c r="C1488" i="1"/>
  <c r="H1488" i="1" s="1"/>
  <c r="C1487" i="1"/>
  <c r="G1487" i="1" s="1"/>
  <c r="G1486" i="1"/>
  <c r="C1486" i="1"/>
  <c r="H1486" i="1" s="1"/>
  <c r="C1485" i="1"/>
  <c r="G1485" i="1" s="1"/>
  <c r="H1484" i="1"/>
  <c r="G1484" i="1"/>
  <c r="C1484" i="1"/>
  <c r="G1482" i="1"/>
  <c r="C1482" i="1"/>
  <c r="H1482" i="1" s="1"/>
  <c r="H1480" i="1"/>
  <c r="G1480" i="1"/>
  <c r="C1480" i="1"/>
  <c r="J1479" i="1"/>
  <c r="D1479" i="1"/>
  <c r="H1479" i="1" s="1"/>
  <c r="C1479" i="1"/>
  <c r="G1479" i="1" s="1"/>
  <c r="J1478" i="1"/>
  <c r="D1478" i="1"/>
  <c r="G1478" i="1" s="1"/>
  <c r="C1478" i="1"/>
  <c r="J1477" i="1"/>
  <c r="D1477" i="1"/>
  <c r="H1477" i="1" s="1"/>
  <c r="C1477" i="1"/>
  <c r="G1477" i="1" s="1"/>
  <c r="D1476" i="1"/>
  <c r="G1476" i="1" s="1"/>
  <c r="C1476" i="1"/>
  <c r="D1475" i="1"/>
  <c r="G1475" i="1" s="1"/>
  <c r="C1475" i="1"/>
  <c r="J1474" i="1"/>
  <c r="H1474" i="1"/>
  <c r="D1474" i="1"/>
  <c r="C1474" i="1"/>
  <c r="G1474" i="1" s="1"/>
  <c r="J1473" i="1"/>
  <c r="H1473" i="1"/>
  <c r="D1473" i="1"/>
  <c r="G1473" i="1" s="1"/>
  <c r="C1473" i="1"/>
  <c r="J1472" i="1"/>
  <c r="H1472" i="1"/>
  <c r="D1472" i="1"/>
  <c r="C1472" i="1"/>
  <c r="G1472" i="1" s="1"/>
  <c r="J1471" i="1"/>
  <c r="H1471" i="1"/>
  <c r="D1471" i="1"/>
  <c r="G1471" i="1" s="1"/>
  <c r="C1471" i="1"/>
  <c r="D1470" i="1"/>
  <c r="G1470" i="1" s="1"/>
  <c r="C1470" i="1"/>
  <c r="D1469" i="1"/>
  <c r="G1469" i="1" s="1"/>
  <c r="C1469" i="1"/>
  <c r="D1468" i="1"/>
  <c r="J1468" i="1" s="1"/>
  <c r="C1468" i="1"/>
  <c r="G1468" i="1" s="1"/>
  <c r="D1467" i="1"/>
  <c r="G1467" i="1" s="1"/>
  <c r="C1467" i="1"/>
  <c r="D1466" i="1"/>
  <c r="J1466" i="1" s="1"/>
  <c r="C1466" i="1"/>
  <c r="G1466" i="1" s="1"/>
  <c r="D1465" i="1"/>
  <c r="G1465" i="1" s="1"/>
  <c r="C1465" i="1"/>
  <c r="D1464" i="1"/>
  <c r="J1464" i="1" s="1"/>
  <c r="C1464" i="1"/>
  <c r="G1464" i="1" s="1"/>
  <c r="D1463" i="1"/>
  <c r="G1463" i="1" s="1"/>
  <c r="C1463" i="1"/>
  <c r="D1462" i="1"/>
  <c r="J1462" i="1" s="1"/>
  <c r="C1462" i="1"/>
  <c r="G1462" i="1" s="1"/>
  <c r="D1461" i="1"/>
  <c r="H1461" i="1" s="1"/>
  <c r="C1461" i="1"/>
  <c r="G1461" i="1" s="1"/>
  <c r="J1460" i="1"/>
  <c r="D1460" i="1"/>
  <c r="G1460" i="1" s="1"/>
  <c r="C1460" i="1"/>
  <c r="J1459" i="1"/>
  <c r="D1459" i="1"/>
  <c r="H1459" i="1" s="1"/>
  <c r="C1459" i="1"/>
  <c r="G1459" i="1" s="1"/>
  <c r="J1458" i="1"/>
  <c r="D1458" i="1"/>
  <c r="G1458" i="1" s="1"/>
  <c r="C1458" i="1"/>
  <c r="J1457" i="1"/>
  <c r="D1457" i="1"/>
  <c r="H1457" i="1" s="1"/>
  <c r="C1457" i="1"/>
  <c r="G1457" i="1" s="1"/>
  <c r="D1456" i="1"/>
  <c r="G1456" i="1" s="1"/>
  <c r="C1456" i="1"/>
  <c r="J1456" i="1" s="1"/>
  <c r="D1455" i="1"/>
  <c r="C1455" i="1"/>
  <c r="G1455" i="1" s="1"/>
  <c r="D1454" i="1"/>
  <c r="D1453" i="1"/>
  <c r="D1452" i="1"/>
  <c r="G1452" i="1" s="1"/>
  <c r="C1452" i="1"/>
  <c r="D1451" i="1"/>
  <c r="H1451" i="1" s="1"/>
  <c r="C1451" i="1"/>
  <c r="D1450" i="1"/>
  <c r="G1450" i="1" s="1"/>
  <c r="C1450" i="1"/>
  <c r="D1449" i="1"/>
  <c r="H1449" i="1" s="1"/>
  <c r="C1449" i="1"/>
  <c r="D1448" i="1"/>
  <c r="G1448" i="1" s="1"/>
  <c r="C1448" i="1"/>
  <c r="D1447" i="1"/>
  <c r="H1447" i="1" s="1"/>
  <c r="C1447" i="1"/>
  <c r="D1446" i="1"/>
  <c r="G1446" i="1" s="1"/>
  <c r="C1446" i="1"/>
  <c r="J1445" i="1"/>
  <c r="G1445" i="1"/>
  <c r="D1445" i="1"/>
  <c r="C1445" i="1"/>
  <c r="H1445" i="1" s="1"/>
  <c r="G1444" i="1"/>
  <c r="D1444" i="1"/>
  <c r="C1444" i="1"/>
  <c r="G1443" i="1"/>
  <c r="D1443" i="1"/>
  <c r="C1443" i="1"/>
  <c r="G1442" i="1"/>
  <c r="D1442" i="1"/>
  <c r="C1442" i="1"/>
  <c r="G1441" i="1"/>
  <c r="D1441" i="1"/>
  <c r="C1441" i="1"/>
  <c r="G1440" i="1"/>
  <c r="D1440" i="1"/>
  <c r="C1440" i="1"/>
  <c r="G1439" i="1"/>
  <c r="D1439" i="1"/>
  <c r="C1439" i="1"/>
  <c r="D1438" i="1"/>
  <c r="C1438" i="1"/>
  <c r="H1438" i="1" s="1"/>
  <c r="D1437" i="1"/>
  <c r="C1437" i="1"/>
  <c r="H1437" i="1" s="1"/>
  <c r="D1436" i="1"/>
  <c r="D1434" i="1"/>
  <c r="C1434" i="1"/>
  <c r="G1433" i="1"/>
  <c r="D1433" i="1"/>
  <c r="C1433" i="1"/>
  <c r="H1433" i="1" s="1"/>
  <c r="G1432" i="1"/>
  <c r="D1432" i="1"/>
  <c r="C1432" i="1"/>
  <c r="H1432" i="1" s="1"/>
  <c r="D1431" i="1"/>
  <c r="C1431" i="1"/>
  <c r="H1431" i="1" s="1"/>
  <c r="D1430" i="1"/>
  <c r="C1430" i="1"/>
  <c r="H1430" i="1" s="1"/>
  <c r="G1429" i="1"/>
  <c r="D1429" i="1"/>
  <c r="C1429" i="1"/>
  <c r="H1429" i="1" s="1"/>
  <c r="G1428" i="1"/>
  <c r="D1428" i="1"/>
  <c r="C1428" i="1"/>
  <c r="H1428" i="1" s="1"/>
  <c r="D1427" i="1"/>
  <c r="C1427" i="1"/>
  <c r="D1426" i="1"/>
  <c r="C1426" i="1"/>
  <c r="G1425" i="1"/>
  <c r="D1425" i="1"/>
  <c r="C1425" i="1"/>
  <c r="H1425" i="1" s="1"/>
  <c r="C1424" i="1"/>
  <c r="D1422" i="1"/>
  <c r="C1422" i="1"/>
  <c r="G1421" i="1"/>
  <c r="D1421" i="1"/>
  <c r="C1421" i="1"/>
  <c r="H1421" i="1" s="1"/>
  <c r="D1420" i="1"/>
  <c r="G1420" i="1" s="1"/>
  <c r="C1420" i="1"/>
  <c r="D1419" i="1"/>
  <c r="C1419" i="1"/>
  <c r="D1418" i="1"/>
  <c r="C1418" i="1"/>
  <c r="H1418" i="1" s="1"/>
  <c r="G1417" i="1"/>
  <c r="D1417" i="1"/>
  <c r="C1417" i="1"/>
  <c r="H1417" i="1" s="1"/>
  <c r="G1416" i="1"/>
  <c r="D1416" i="1"/>
  <c r="C1416" i="1"/>
  <c r="H1416" i="1" s="1"/>
  <c r="D1415" i="1"/>
  <c r="C1415" i="1"/>
  <c r="D1414" i="1"/>
  <c r="C1414" i="1"/>
  <c r="H1414" i="1" s="1"/>
  <c r="D1413" i="1"/>
  <c r="G1413" i="1" s="1"/>
  <c r="C1413" i="1"/>
  <c r="H1413" i="1" s="1"/>
  <c r="G1412" i="1"/>
  <c r="D1412" i="1"/>
  <c r="C1412" i="1"/>
  <c r="H1412" i="1" s="1"/>
  <c r="D1411" i="1"/>
  <c r="C1411" i="1"/>
  <c r="D1410" i="1"/>
  <c r="C1410" i="1"/>
  <c r="H1410" i="1" s="1"/>
  <c r="G1409" i="1"/>
  <c r="D1409" i="1"/>
  <c r="C1409" i="1"/>
  <c r="D1407" i="1"/>
  <c r="C1407" i="1"/>
  <c r="D1406" i="1"/>
  <c r="C1406" i="1"/>
  <c r="H1406" i="1" s="1"/>
  <c r="G1405" i="1"/>
  <c r="D1405" i="1"/>
  <c r="C1405" i="1"/>
  <c r="H1405" i="1" s="1"/>
  <c r="D1404" i="1"/>
  <c r="G1404" i="1" s="1"/>
  <c r="C1404" i="1"/>
  <c r="D1403" i="1"/>
  <c r="C1403" i="1"/>
  <c r="D1402" i="1"/>
  <c r="C1402" i="1"/>
  <c r="C1401" i="1"/>
  <c r="G1400" i="1"/>
  <c r="D1400" i="1"/>
  <c r="C1400" i="1"/>
  <c r="H1400" i="1" s="1"/>
  <c r="D1399" i="1"/>
  <c r="C1399" i="1"/>
  <c r="D1398" i="1"/>
  <c r="C1398" i="1"/>
  <c r="G1397" i="1"/>
  <c r="D1397" i="1"/>
  <c r="C1397" i="1"/>
  <c r="H1397" i="1" s="1"/>
  <c r="G1396" i="1"/>
  <c r="D1396" i="1"/>
  <c r="C1396" i="1"/>
  <c r="H1396" i="1" s="1"/>
  <c r="D1395" i="1"/>
  <c r="C1395" i="1"/>
  <c r="D1394" i="1"/>
  <c r="C1394" i="1"/>
  <c r="G1393" i="1"/>
  <c r="D1393" i="1"/>
  <c r="C1393" i="1"/>
  <c r="H1393" i="1" s="1"/>
  <c r="G1392" i="1"/>
  <c r="D1392" i="1"/>
  <c r="C1392" i="1"/>
  <c r="H1392" i="1" s="1"/>
  <c r="D1391" i="1"/>
  <c r="C1391" i="1"/>
  <c r="D1390" i="1"/>
  <c r="C1390" i="1"/>
  <c r="G1389" i="1"/>
  <c r="D1389" i="1"/>
  <c r="C1389" i="1"/>
  <c r="H1389" i="1" s="1"/>
  <c r="G1388" i="1"/>
  <c r="D1388" i="1"/>
  <c r="C1388" i="1"/>
  <c r="H1388" i="1" s="1"/>
  <c r="D1387" i="1"/>
  <c r="C1387" i="1"/>
  <c r="D1386" i="1"/>
  <c r="C1386" i="1"/>
  <c r="G1385" i="1"/>
  <c r="D1385" i="1"/>
  <c r="C1385" i="1"/>
  <c r="H1385" i="1" s="1"/>
  <c r="G1384" i="1"/>
  <c r="D1384" i="1"/>
  <c r="C1384" i="1"/>
  <c r="H1384" i="1" s="1"/>
  <c r="D1383" i="1"/>
  <c r="D1382" i="1"/>
  <c r="C1382" i="1"/>
  <c r="G1381" i="1"/>
  <c r="D1381" i="1"/>
  <c r="C1381" i="1"/>
  <c r="D1380" i="1"/>
  <c r="G1380" i="1" s="1"/>
  <c r="C1380" i="1"/>
  <c r="D1379" i="1"/>
  <c r="C1379" i="1"/>
  <c r="D1378" i="1"/>
  <c r="C1378" i="1"/>
  <c r="G1377" i="1"/>
  <c r="D1377" i="1"/>
  <c r="C1377" i="1"/>
  <c r="H1377" i="1" s="1"/>
  <c r="D1376" i="1"/>
  <c r="G1376" i="1" s="1"/>
  <c r="C1376" i="1"/>
  <c r="D1375" i="1"/>
  <c r="C1375" i="1"/>
  <c r="D1374" i="1"/>
  <c r="C1374" i="1"/>
  <c r="G1373" i="1"/>
  <c r="D1373" i="1"/>
  <c r="C1373" i="1"/>
  <c r="H1373" i="1" s="1"/>
  <c r="G1372" i="1"/>
  <c r="D1372" i="1"/>
  <c r="C1372" i="1"/>
  <c r="H1372" i="1" s="1"/>
  <c r="D1371" i="1"/>
  <c r="C1371" i="1"/>
  <c r="D1370" i="1"/>
  <c r="C1370" i="1"/>
  <c r="G1369" i="1"/>
  <c r="D1369" i="1"/>
  <c r="C1369" i="1"/>
  <c r="H1369" i="1" s="1"/>
  <c r="D1368" i="1"/>
  <c r="G1368" i="1" s="1"/>
  <c r="C1368" i="1"/>
  <c r="D1367" i="1"/>
  <c r="C1367" i="1"/>
  <c r="D1366" i="1"/>
  <c r="C1366" i="1"/>
  <c r="G1365" i="1"/>
  <c r="D1365" i="1"/>
  <c r="C1365" i="1"/>
  <c r="H1365" i="1" s="1"/>
  <c r="G1364" i="1"/>
  <c r="D1364" i="1"/>
  <c r="C1364" i="1"/>
  <c r="H1364" i="1" s="1"/>
  <c r="D1363" i="1"/>
  <c r="C1363" i="1"/>
  <c r="D1362" i="1"/>
  <c r="C1362" i="1"/>
  <c r="G1361" i="1"/>
  <c r="D1361" i="1"/>
  <c r="C1361" i="1"/>
  <c r="H1361" i="1" s="1"/>
  <c r="G1360" i="1"/>
  <c r="D1360" i="1"/>
  <c r="C1360" i="1"/>
  <c r="H1360" i="1" s="1"/>
  <c r="D1359" i="1"/>
  <c r="C1359" i="1"/>
  <c r="D1358" i="1"/>
  <c r="C1358" i="1"/>
  <c r="G1357" i="1"/>
  <c r="D1357" i="1"/>
  <c r="C1357" i="1"/>
  <c r="H1357" i="1" s="1"/>
  <c r="G1356" i="1"/>
  <c r="D1356" i="1"/>
  <c r="C1356" i="1"/>
  <c r="H1356" i="1" s="1"/>
  <c r="C1355" i="1"/>
  <c r="D1354" i="1"/>
  <c r="C1354" i="1"/>
  <c r="G1353" i="1"/>
  <c r="D1353" i="1"/>
  <c r="C1353" i="1"/>
  <c r="H1353" i="1" s="1"/>
  <c r="G1352" i="1"/>
  <c r="D1352" i="1"/>
  <c r="C1352" i="1"/>
  <c r="H1352" i="1" s="1"/>
  <c r="D1351" i="1"/>
  <c r="C1351" i="1"/>
  <c r="D1350" i="1"/>
  <c r="C1350" i="1"/>
  <c r="D1349" i="1"/>
  <c r="G1349" i="1" s="1"/>
  <c r="C1349"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D1334" i="1"/>
  <c r="G1334" i="1" s="1"/>
  <c r="C1334" i="1"/>
  <c r="D1333" i="1"/>
  <c r="G1333" i="1" s="1"/>
  <c r="C1333" i="1"/>
  <c r="D1332" i="1"/>
  <c r="H1332" i="1" s="1"/>
  <c r="C1332" i="1"/>
  <c r="H1331" i="1"/>
  <c r="G1331" i="1"/>
  <c r="D1331" i="1"/>
  <c r="C1331" i="1"/>
  <c r="D1330" i="1"/>
  <c r="H1330" i="1" s="1"/>
  <c r="C1330" i="1"/>
  <c r="D1328" i="1"/>
  <c r="C1328" i="1"/>
  <c r="D1327" i="1"/>
  <c r="C1327" i="1"/>
  <c r="G1326" i="1"/>
  <c r="D1326" i="1"/>
  <c r="C1326" i="1"/>
  <c r="H1326" i="1" s="1"/>
  <c r="G1325" i="1"/>
  <c r="D1325" i="1"/>
  <c r="C1325" i="1"/>
  <c r="H1325" i="1" s="1"/>
  <c r="D1324" i="1"/>
  <c r="C1324" i="1"/>
  <c r="D1323" i="1"/>
  <c r="C1323" i="1"/>
  <c r="D1322" i="1"/>
  <c r="G1322" i="1" s="1"/>
  <c r="C1322" i="1"/>
  <c r="G1321" i="1"/>
  <c r="D1321" i="1"/>
  <c r="C1321" i="1"/>
  <c r="H1321" i="1" s="1"/>
  <c r="D1320" i="1"/>
  <c r="C1320" i="1"/>
  <c r="D1319" i="1"/>
  <c r="C1319" i="1"/>
  <c r="G1318" i="1"/>
  <c r="D1318" i="1"/>
  <c r="C1318" i="1"/>
  <c r="H1318" i="1" s="1"/>
  <c r="G1317" i="1"/>
  <c r="D1317" i="1"/>
  <c r="C1317" i="1"/>
  <c r="H1317" i="1" s="1"/>
  <c r="D1316" i="1"/>
  <c r="C1316" i="1"/>
  <c r="D1315" i="1"/>
  <c r="C1315" i="1"/>
  <c r="G1314" i="1"/>
  <c r="D1314" i="1"/>
  <c r="C1314" i="1"/>
  <c r="H1314" i="1" s="1"/>
  <c r="D1313" i="1"/>
  <c r="G1313" i="1" s="1"/>
  <c r="C1313" i="1"/>
  <c r="D1312" i="1"/>
  <c r="C1312" i="1"/>
  <c r="D1311" i="1"/>
  <c r="C1311" i="1"/>
  <c r="G1310" i="1"/>
  <c r="D1310" i="1"/>
  <c r="C1310" i="1"/>
  <c r="H1310" i="1" s="1"/>
  <c r="D1309" i="1"/>
  <c r="G1309" i="1" s="1"/>
  <c r="C1309" i="1"/>
  <c r="D1308" i="1"/>
  <c r="C1308" i="1"/>
  <c r="C1307" i="1"/>
  <c r="G1306" i="1"/>
  <c r="D1306" i="1"/>
  <c r="C1306" i="1"/>
  <c r="H1306" i="1" s="1"/>
  <c r="G1305" i="1"/>
  <c r="D1305" i="1"/>
  <c r="C1305" i="1"/>
  <c r="D1304" i="1"/>
  <c r="C1304" i="1"/>
  <c r="D1303" i="1"/>
  <c r="C1303" i="1"/>
  <c r="D1302" i="1"/>
  <c r="G1302" i="1" s="1"/>
  <c r="C1302" i="1"/>
  <c r="D1301" i="1"/>
  <c r="G1301" i="1" s="1"/>
  <c r="C1301" i="1"/>
  <c r="C1300" i="1"/>
  <c r="G1298" i="1"/>
  <c r="D1298" i="1"/>
  <c r="C1298" i="1"/>
  <c r="H1298" i="1" s="1"/>
  <c r="G1297" i="1"/>
  <c r="D1297" i="1"/>
  <c r="C1297" i="1"/>
  <c r="D1296" i="1"/>
  <c r="C1296" i="1"/>
  <c r="D1295" i="1"/>
  <c r="C1295" i="1"/>
  <c r="G1294" i="1"/>
  <c r="D1294" i="1"/>
  <c r="C1294" i="1"/>
  <c r="H1294" i="1" s="1"/>
  <c r="D1293" i="1"/>
  <c r="G1293" i="1" s="1"/>
  <c r="C1293" i="1"/>
  <c r="D1292" i="1"/>
  <c r="C1292" i="1"/>
  <c r="D1291" i="1"/>
  <c r="C1291" i="1"/>
  <c r="G1290" i="1"/>
  <c r="D1290" i="1"/>
  <c r="C1290" i="1"/>
  <c r="H1290" i="1" s="1"/>
  <c r="G1289" i="1"/>
  <c r="D1289" i="1"/>
  <c r="C1289" i="1"/>
  <c r="D1288" i="1"/>
  <c r="C1288" i="1"/>
  <c r="D1287" i="1"/>
  <c r="C1287" i="1"/>
  <c r="G1286" i="1"/>
  <c r="D1286" i="1"/>
  <c r="C1286" i="1"/>
  <c r="H1286" i="1" s="1"/>
  <c r="D1285" i="1"/>
  <c r="G1285" i="1" s="1"/>
  <c r="C1285" i="1"/>
  <c r="D1284" i="1"/>
  <c r="C1284" i="1"/>
  <c r="D1283" i="1"/>
  <c r="C1283" i="1"/>
  <c r="G1282" i="1"/>
  <c r="D1282" i="1"/>
  <c r="C1282" i="1"/>
  <c r="H1282" i="1" s="1"/>
  <c r="G1281" i="1"/>
  <c r="D1281" i="1"/>
  <c r="C1281" i="1"/>
  <c r="D1280" i="1"/>
  <c r="C1280" i="1"/>
  <c r="D1279" i="1"/>
  <c r="C1279" i="1"/>
  <c r="G1278" i="1"/>
  <c r="D1278" i="1"/>
  <c r="C1278" i="1"/>
  <c r="H1278" i="1" s="1"/>
  <c r="D1277" i="1"/>
  <c r="G1277" i="1" s="1"/>
  <c r="C1277" i="1"/>
  <c r="D1276" i="1"/>
  <c r="C1276" i="1"/>
  <c r="D1275" i="1"/>
  <c r="C1275" i="1"/>
  <c r="G1274" i="1"/>
  <c r="D1274" i="1"/>
  <c r="C1274" i="1"/>
  <c r="H1274" i="1" s="1"/>
  <c r="G1273" i="1"/>
  <c r="D1273" i="1"/>
  <c r="C1273" i="1"/>
  <c r="D1272" i="1"/>
  <c r="C1272" i="1"/>
  <c r="D1271" i="1"/>
  <c r="C1271" i="1"/>
  <c r="G1270" i="1"/>
  <c r="D1270" i="1"/>
  <c r="C1270" i="1"/>
  <c r="H1270" i="1" s="1"/>
  <c r="D1269" i="1"/>
  <c r="G1269" i="1" s="1"/>
  <c r="C1269" i="1"/>
  <c r="D1268" i="1"/>
  <c r="C1268" i="1"/>
  <c r="D1267" i="1"/>
  <c r="C1267" i="1"/>
  <c r="D1266" i="1"/>
  <c r="G1266" i="1" s="1"/>
  <c r="C1266" i="1"/>
  <c r="D1265" i="1"/>
  <c r="G1265" i="1" s="1"/>
  <c r="C1265" i="1"/>
  <c r="D1264" i="1"/>
  <c r="C1264" i="1"/>
  <c r="D1263" i="1"/>
  <c r="C1263" i="1"/>
  <c r="G1262" i="1"/>
  <c r="D1262" i="1"/>
  <c r="C1262" i="1"/>
  <c r="H1262" i="1" s="1"/>
  <c r="D1261" i="1"/>
  <c r="G1261" i="1" s="1"/>
  <c r="C1261" i="1"/>
  <c r="D1260" i="1"/>
  <c r="C1260" i="1"/>
  <c r="D1259" i="1"/>
  <c r="C1259" i="1"/>
  <c r="G1258" i="1"/>
  <c r="D1258" i="1"/>
  <c r="C1258" i="1"/>
  <c r="H1258" i="1" s="1"/>
  <c r="G1257" i="1"/>
  <c r="D1257" i="1"/>
  <c r="C1257" i="1"/>
  <c r="D1256" i="1"/>
  <c r="C1256" i="1"/>
  <c r="D1255" i="1"/>
  <c r="C1255" i="1"/>
  <c r="G1254" i="1"/>
  <c r="D1254" i="1"/>
  <c r="C1254" i="1"/>
  <c r="H1254" i="1" s="1"/>
  <c r="D1253" i="1"/>
  <c r="G1253" i="1" s="1"/>
  <c r="C1253" i="1"/>
  <c r="D1252" i="1"/>
  <c r="C1252" i="1"/>
  <c r="D1251" i="1"/>
  <c r="C1251" i="1"/>
  <c r="G1250" i="1"/>
  <c r="D1250" i="1"/>
  <c r="C1250" i="1"/>
  <c r="H1250" i="1" s="1"/>
  <c r="G1249" i="1"/>
  <c r="D1249" i="1"/>
  <c r="C1249" i="1"/>
  <c r="D1248" i="1"/>
  <c r="C1248" i="1"/>
  <c r="D1247" i="1"/>
  <c r="C1247" i="1"/>
  <c r="G1246" i="1"/>
  <c r="D1246" i="1"/>
  <c r="C1246" i="1"/>
  <c r="H1246" i="1" s="1"/>
  <c r="D1245" i="1"/>
  <c r="G1245" i="1" s="1"/>
  <c r="C1245" i="1"/>
  <c r="D1244" i="1"/>
  <c r="C1244" i="1"/>
  <c r="D1243" i="1"/>
  <c r="C1243" i="1"/>
  <c r="D1242" i="1"/>
  <c r="G1242" i="1" s="1"/>
  <c r="C1242" i="1"/>
  <c r="H1242" i="1" s="1"/>
  <c r="D1241" i="1"/>
  <c r="G1241" i="1" s="1"/>
  <c r="C1241" i="1"/>
  <c r="D1240" i="1"/>
  <c r="C1240" i="1"/>
  <c r="D1239" i="1"/>
  <c r="C1239" i="1"/>
  <c r="D1238" i="1"/>
  <c r="G1238" i="1" s="1"/>
  <c r="C1238" i="1"/>
  <c r="D1237" i="1"/>
  <c r="G1237" i="1" s="1"/>
  <c r="C1237" i="1"/>
  <c r="C1236" i="1"/>
  <c r="C1235" i="1"/>
  <c r="G1234" i="1"/>
  <c r="D1234" i="1"/>
  <c r="C1234" i="1"/>
  <c r="H1234" i="1" s="1"/>
  <c r="G1233" i="1"/>
  <c r="D1233" i="1"/>
  <c r="C1233" i="1"/>
  <c r="D1232" i="1"/>
  <c r="C1232" i="1"/>
  <c r="D1231" i="1"/>
  <c r="C1231" i="1"/>
  <c r="G1230" i="1"/>
  <c r="D1230" i="1"/>
  <c r="C1230" i="1"/>
  <c r="D1229" i="1"/>
  <c r="G1229" i="1" s="1"/>
  <c r="C1229" i="1"/>
  <c r="D1228" i="1"/>
  <c r="C1228" i="1"/>
  <c r="C1227" i="1"/>
  <c r="D1226" i="1"/>
  <c r="G1226" i="1" s="1"/>
  <c r="C1226" i="1"/>
  <c r="H1226" i="1" s="1"/>
  <c r="D1225" i="1"/>
  <c r="G1225" i="1" s="1"/>
  <c r="C1225" i="1"/>
  <c r="D1224" i="1"/>
  <c r="C1224" i="1"/>
  <c r="D1223" i="1"/>
  <c r="C1223" i="1"/>
  <c r="C1222" i="1"/>
  <c r="D1221" i="1"/>
  <c r="G1221" i="1" s="1"/>
  <c r="C1221" i="1"/>
  <c r="D1220" i="1"/>
  <c r="C1220" i="1"/>
  <c r="C1219" i="1"/>
  <c r="G1218" i="1"/>
  <c r="D1218" i="1"/>
  <c r="C1218" i="1"/>
  <c r="H1218" i="1" s="1"/>
  <c r="G1217" i="1"/>
  <c r="D1217" i="1"/>
  <c r="C1217" i="1"/>
  <c r="D1216" i="1"/>
  <c r="C1216" i="1"/>
  <c r="C1215"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C1184"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G1082" i="1"/>
  <c r="D1082" i="1"/>
  <c r="C1082" i="1"/>
  <c r="D1081" i="1"/>
  <c r="C1081" i="1"/>
  <c r="G1081" i="1" s="1"/>
  <c r="D1080" i="1"/>
  <c r="C1080" i="1"/>
  <c r="H1080" i="1" s="1"/>
  <c r="G1079" i="1"/>
  <c r="D1079" i="1"/>
  <c r="C1079" i="1"/>
  <c r="H1079" i="1" s="1"/>
  <c r="G1078" i="1"/>
  <c r="D1078" i="1"/>
  <c r="C1078" i="1"/>
  <c r="D1077" i="1"/>
  <c r="C1077" i="1"/>
  <c r="G1077" i="1" s="1"/>
  <c r="D1076" i="1"/>
  <c r="C1076" i="1"/>
  <c r="H1076" i="1" s="1"/>
  <c r="G1075" i="1"/>
  <c r="D1075" i="1"/>
  <c r="C1075" i="1"/>
  <c r="H1075" i="1" s="1"/>
  <c r="G1074" i="1"/>
  <c r="D1074" i="1"/>
  <c r="C1074" i="1"/>
  <c r="D1073" i="1"/>
  <c r="C1073" i="1"/>
  <c r="G1073" i="1" s="1"/>
  <c r="D1072" i="1"/>
  <c r="C1072" i="1"/>
  <c r="H1072" i="1" s="1"/>
  <c r="G1071" i="1"/>
  <c r="D1071" i="1"/>
  <c r="C1071" i="1"/>
  <c r="H1071" i="1" s="1"/>
  <c r="G1070" i="1"/>
  <c r="D1070" i="1"/>
  <c r="C1070" i="1"/>
  <c r="D1069" i="1"/>
  <c r="C1069" i="1"/>
  <c r="G1069" i="1" s="1"/>
  <c r="D1068" i="1"/>
  <c r="C1068" i="1"/>
  <c r="H1068" i="1" s="1"/>
  <c r="G1067" i="1"/>
  <c r="D1067" i="1"/>
  <c r="C1067" i="1"/>
  <c r="H1067" i="1" s="1"/>
  <c r="D1066" i="1"/>
  <c r="G1066" i="1" s="1"/>
  <c r="C1066" i="1"/>
  <c r="D1065" i="1"/>
  <c r="C1065" i="1"/>
  <c r="D1064" i="1"/>
  <c r="C1064" i="1"/>
  <c r="H1064" i="1" s="1"/>
  <c r="G1063" i="1"/>
  <c r="D1063" i="1"/>
  <c r="C1063" i="1"/>
  <c r="H1063" i="1" s="1"/>
  <c r="G1062" i="1"/>
  <c r="D1062" i="1"/>
  <c r="C1062" i="1"/>
  <c r="D1061" i="1"/>
  <c r="C1061" i="1"/>
  <c r="G1061" i="1" s="1"/>
  <c r="D1060" i="1"/>
  <c r="C1060" i="1"/>
  <c r="H1060" i="1" s="1"/>
  <c r="G1059" i="1"/>
  <c r="D1059" i="1"/>
  <c r="C1059" i="1"/>
  <c r="H1059" i="1" s="1"/>
  <c r="G1058" i="1"/>
  <c r="D1058" i="1"/>
  <c r="C1058" i="1"/>
  <c r="D1057" i="1"/>
  <c r="C1057" i="1"/>
  <c r="G1057" i="1" s="1"/>
  <c r="G1055" i="1"/>
  <c r="D1055" i="1"/>
  <c r="C1055" i="1"/>
  <c r="H1055" i="1" s="1"/>
  <c r="G1054" i="1"/>
  <c r="D1054" i="1"/>
  <c r="C1054" i="1"/>
  <c r="D1053" i="1"/>
  <c r="C1053" i="1"/>
  <c r="G1053" i="1" s="1"/>
  <c r="D1052" i="1"/>
  <c r="C1052" i="1"/>
  <c r="H1052" i="1" s="1"/>
  <c r="G1051" i="1"/>
  <c r="D1051" i="1"/>
  <c r="C1051" i="1"/>
  <c r="H1051" i="1" s="1"/>
  <c r="G1050" i="1"/>
  <c r="D1050" i="1"/>
  <c r="C1050" i="1"/>
  <c r="D1049" i="1"/>
  <c r="C1049" i="1"/>
  <c r="G1049" i="1" s="1"/>
  <c r="C1048" i="1"/>
  <c r="D1045" i="1"/>
  <c r="C1045" i="1"/>
  <c r="G1045" i="1" s="1"/>
  <c r="D1044" i="1"/>
  <c r="C1044" i="1"/>
  <c r="H1044" i="1" s="1"/>
  <c r="G1043" i="1"/>
  <c r="D1043" i="1"/>
  <c r="C1043" i="1"/>
  <c r="H1043" i="1" s="1"/>
  <c r="G1042" i="1"/>
  <c r="D1042" i="1"/>
  <c r="C1042" i="1"/>
  <c r="D1041" i="1"/>
  <c r="C1041" i="1"/>
  <c r="G1041" i="1" s="1"/>
  <c r="D1040" i="1"/>
  <c r="C1040" i="1"/>
  <c r="H1040" i="1" s="1"/>
  <c r="G1039" i="1"/>
  <c r="D1039" i="1"/>
  <c r="C1039" i="1"/>
  <c r="H1039" i="1" s="1"/>
  <c r="G1038" i="1"/>
  <c r="D1038" i="1"/>
  <c r="C1038" i="1"/>
  <c r="D1037" i="1"/>
  <c r="C1037" i="1"/>
  <c r="G1037" i="1" s="1"/>
  <c r="D1036" i="1"/>
  <c r="C1036" i="1"/>
  <c r="H1036" i="1" s="1"/>
  <c r="D1035" i="1"/>
  <c r="G1035" i="1" s="1"/>
  <c r="C1035" i="1"/>
  <c r="C1034" i="1"/>
  <c r="D1033" i="1"/>
  <c r="C1033" i="1"/>
  <c r="G1033" i="1" s="1"/>
  <c r="D1032" i="1"/>
  <c r="C1032" i="1"/>
  <c r="G1031" i="1"/>
  <c r="D1031" i="1"/>
  <c r="C1031" i="1"/>
  <c r="H1031" i="1" s="1"/>
  <c r="D1030" i="1"/>
  <c r="G1030" i="1" s="1"/>
  <c r="C1030" i="1"/>
  <c r="D1029" i="1"/>
  <c r="C1029" i="1"/>
  <c r="G1029" i="1" s="1"/>
  <c r="D1028" i="1"/>
  <c r="C1028" i="1"/>
  <c r="H1028" i="1" s="1"/>
  <c r="G1027" i="1"/>
  <c r="D1027" i="1"/>
  <c r="C1027" i="1"/>
  <c r="H1027" i="1" s="1"/>
  <c r="G1026" i="1"/>
  <c r="D1026" i="1"/>
  <c r="C1026" i="1"/>
  <c r="D1025" i="1"/>
  <c r="C1025" i="1"/>
  <c r="G1025" i="1" s="1"/>
  <c r="D1024" i="1"/>
  <c r="C1024" i="1"/>
  <c r="H1024" i="1" s="1"/>
  <c r="D1023" i="1"/>
  <c r="G1023" i="1" s="1"/>
  <c r="C1023" i="1"/>
  <c r="G1022" i="1"/>
  <c r="D1022" i="1"/>
  <c r="C1022" i="1"/>
  <c r="D1021" i="1"/>
  <c r="C1021" i="1"/>
  <c r="G1021" i="1" s="1"/>
  <c r="D1020" i="1"/>
  <c r="C1020" i="1"/>
  <c r="H1020" i="1" s="1"/>
  <c r="G1019" i="1"/>
  <c r="D1019" i="1"/>
  <c r="C1019" i="1"/>
  <c r="H1019" i="1" s="1"/>
  <c r="G1018" i="1"/>
  <c r="D1018" i="1"/>
  <c r="C1018" i="1"/>
  <c r="D1017" i="1"/>
  <c r="C1017" i="1"/>
  <c r="G1017" i="1" s="1"/>
  <c r="D1016" i="1"/>
  <c r="C1016" i="1"/>
  <c r="H1016" i="1" s="1"/>
  <c r="G1015" i="1"/>
  <c r="D1015" i="1"/>
  <c r="C1015" i="1"/>
  <c r="H1015" i="1" s="1"/>
  <c r="G1014" i="1"/>
  <c r="D1014" i="1"/>
  <c r="C1014" i="1"/>
  <c r="D1013" i="1"/>
  <c r="C1013" i="1"/>
  <c r="G1013" i="1" s="1"/>
  <c r="D1012" i="1"/>
  <c r="C1012" i="1"/>
  <c r="H1012" i="1" s="1"/>
  <c r="G1011" i="1"/>
  <c r="D1011" i="1"/>
  <c r="C1011" i="1"/>
  <c r="H1011" i="1" s="1"/>
  <c r="G1010" i="1"/>
  <c r="D1010" i="1"/>
  <c r="C1010" i="1"/>
  <c r="D1009" i="1"/>
  <c r="C1009" i="1"/>
  <c r="G1009" i="1" s="1"/>
  <c r="D1008" i="1"/>
  <c r="C1008" i="1"/>
  <c r="C1007" i="1"/>
  <c r="G1006" i="1"/>
  <c r="D1006" i="1"/>
  <c r="C1006" i="1"/>
  <c r="D1005" i="1"/>
  <c r="C1005" i="1"/>
  <c r="D1004" i="1"/>
  <c r="C1004" i="1"/>
  <c r="H1004" i="1" s="1"/>
  <c r="G1003" i="1"/>
  <c r="D1003" i="1"/>
  <c r="C1003" i="1"/>
  <c r="H1003" i="1" s="1"/>
  <c r="G1002" i="1"/>
  <c r="D1002" i="1"/>
  <c r="C1002" i="1"/>
  <c r="D1001" i="1"/>
  <c r="G1001" i="1" s="1"/>
  <c r="C1001" i="1"/>
  <c r="D1000" i="1"/>
  <c r="C1000" i="1"/>
  <c r="D999" i="1"/>
  <c r="C999" i="1"/>
  <c r="H999" i="1" s="1"/>
  <c r="D998" i="1"/>
  <c r="G998" i="1" s="1"/>
  <c r="C998" i="1"/>
  <c r="D997" i="1"/>
  <c r="G997" i="1" s="1"/>
  <c r="C997" i="1"/>
  <c r="D996" i="1"/>
  <c r="C996" i="1"/>
  <c r="H996" i="1" s="1"/>
  <c r="D995" i="1"/>
  <c r="C995" i="1"/>
  <c r="G994" i="1"/>
  <c r="D994" i="1"/>
  <c r="C994" i="1"/>
  <c r="D993" i="1"/>
  <c r="G993" i="1" s="1"/>
  <c r="C993" i="1"/>
  <c r="D992" i="1"/>
  <c r="C992" i="1"/>
  <c r="H992" i="1" s="1"/>
  <c r="D991" i="1"/>
  <c r="C991" i="1"/>
  <c r="D989" i="1"/>
  <c r="G989" i="1" s="1"/>
  <c r="C989" i="1"/>
  <c r="D988" i="1"/>
  <c r="C988" i="1"/>
  <c r="D987" i="1"/>
  <c r="C987" i="1"/>
  <c r="D986" i="1"/>
  <c r="G986" i="1" s="1"/>
  <c r="C986" i="1"/>
  <c r="D983" i="1"/>
  <c r="C983" i="1"/>
  <c r="H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D961" i="1"/>
  <c r="H961" i="1" s="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D940" i="1"/>
  <c r="H940" i="1" s="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D893" i="1"/>
  <c r="H893" i="1" s="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G879" i="1"/>
  <c r="D879" i="1"/>
  <c r="H879" i="1" s="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D827" i="1"/>
  <c r="H827" i="1" s="1"/>
  <c r="C827" i="1"/>
  <c r="H826" i="1"/>
  <c r="G826" i="1"/>
  <c r="D826" i="1"/>
  <c r="C826" i="1"/>
  <c r="H825" i="1"/>
  <c r="G825" i="1"/>
  <c r="D825" i="1"/>
  <c r="C825" i="1"/>
  <c r="H824" i="1"/>
  <c r="G824" i="1"/>
  <c r="D824" i="1"/>
  <c r="C824" i="1"/>
  <c r="D823" i="1"/>
  <c r="H823" i="1" s="1"/>
  <c r="C823" i="1"/>
  <c r="H822" i="1"/>
  <c r="G822" i="1"/>
  <c r="D822" i="1"/>
  <c r="C822" i="1"/>
  <c r="D821" i="1"/>
  <c r="H821" i="1" s="1"/>
  <c r="C821" i="1"/>
  <c r="H820" i="1"/>
  <c r="G820" i="1"/>
  <c r="D820" i="1"/>
  <c r="C820" i="1"/>
  <c r="H819" i="1"/>
  <c r="G819" i="1"/>
  <c r="D819" i="1"/>
  <c r="C819" i="1"/>
  <c r="H818" i="1"/>
  <c r="G818" i="1"/>
  <c r="D818" i="1"/>
  <c r="C818" i="1"/>
  <c r="D817" i="1"/>
  <c r="H817" i="1" s="1"/>
  <c r="C817" i="1"/>
  <c r="D816" i="1"/>
  <c r="H816" i="1" s="1"/>
  <c r="C816" i="1"/>
  <c r="H815" i="1"/>
  <c r="G815" i="1"/>
  <c r="D815" i="1"/>
  <c r="C815" i="1"/>
  <c r="H814" i="1"/>
  <c r="G814" i="1"/>
  <c r="D814" i="1"/>
  <c r="C814" i="1"/>
  <c r="H813" i="1"/>
  <c r="G813" i="1"/>
  <c r="D813" i="1"/>
  <c r="C813" i="1"/>
  <c r="D812" i="1"/>
  <c r="H812" i="1" s="1"/>
  <c r="C812" i="1"/>
  <c r="H811" i="1"/>
  <c r="G811" i="1"/>
  <c r="D811" i="1"/>
  <c r="C811" i="1"/>
  <c r="H810" i="1"/>
  <c r="G810" i="1"/>
  <c r="D810" i="1"/>
  <c r="C810" i="1"/>
  <c r="D809" i="1"/>
  <c r="H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D767" i="1"/>
  <c r="G767" i="1" s="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H753" i="1" s="1"/>
  <c r="C753" i="1"/>
  <c r="D752" i="1"/>
  <c r="H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G718" i="1"/>
  <c r="D718" i="1"/>
  <c r="H718" i="1" s="1"/>
  <c r="C718" i="1"/>
  <c r="H717" i="1"/>
  <c r="G717" i="1"/>
  <c r="D717" i="1"/>
  <c r="C717" i="1"/>
  <c r="H716" i="1"/>
  <c r="G716" i="1"/>
  <c r="D716" i="1"/>
  <c r="C716" i="1"/>
  <c r="D715" i="1"/>
  <c r="H715" i="1" s="1"/>
  <c r="C715" i="1"/>
  <c r="D714" i="1"/>
  <c r="H714" i="1" s="1"/>
  <c r="C714" i="1"/>
  <c r="D713" i="1"/>
  <c r="G713" i="1" s="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G691" i="1"/>
  <c r="D691" i="1"/>
  <c r="H691" i="1" s="1"/>
  <c r="C691" i="1"/>
  <c r="H690" i="1"/>
  <c r="G690" i="1"/>
  <c r="D690" i="1"/>
  <c r="C690" i="1"/>
  <c r="H689" i="1"/>
  <c r="G689" i="1"/>
  <c r="D689" i="1"/>
  <c r="C689" i="1"/>
  <c r="H688" i="1"/>
  <c r="G688" i="1"/>
  <c r="D688" i="1"/>
  <c r="C688" i="1"/>
  <c r="G687"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G662" i="1"/>
  <c r="D662" i="1"/>
  <c r="H662" i="1" s="1"/>
  <c r="C662" i="1"/>
  <c r="H661" i="1"/>
  <c r="D661" i="1"/>
  <c r="G661" i="1" s="1"/>
  <c r="C661" i="1"/>
  <c r="D660" i="1"/>
  <c r="H660" i="1" s="1"/>
  <c r="C660" i="1"/>
  <c r="D659" i="1"/>
  <c r="H659" i="1" s="1"/>
  <c r="C659" i="1"/>
  <c r="G658" i="1"/>
  <c r="D658" i="1"/>
  <c r="H658" i="1" s="1"/>
  <c r="C658" i="1"/>
  <c r="H657" i="1"/>
  <c r="D657" i="1"/>
  <c r="G657" i="1" s="1"/>
  <c r="C657" i="1"/>
  <c r="H656" i="1"/>
  <c r="D656" i="1"/>
  <c r="G656" i="1" s="1"/>
  <c r="C656" i="1"/>
  <c r="H655" i="1"/>
  <c r="D655" i="1"/>
  <c r="G655" i="1" s="1"/>
  <c r="C655" i="1"/>
  <c r="H654" i="1"/>
  <c r="G654" i="1"/>
  <c r="D654" i="1"/>
  <c r="C654" i="1"/>
  <c r="H653" i="1"/>
  <c r="D653" i="1"/>
  <c r="G653" i="1" s="1"/>
  <c r="C653" i="1"/>
  <c r="D652" i="1"/>
  <c r="G652" i="1" s="1"/>
  <c r="C652" i="1"/>
  <c r="H651" i="1"/>
  <c r="G651" i="1"/>
  <c r="D651" i="1"/>
  <c r="C651" i="1"/>
  <c r="D650" i="1"/>
  <c r="G650" i="1" s="1"/>
  <c r="C650" i="1"/>
  <c r="H649" i="1"/>
  <c r="G649" i="1"/>
  <c r="D649" i="1"/>
  <c r="C649" i="1"/>
  <c r="D648" i="1"/>
  <c r="H648" i="1" s="1"/>
  <c r="C648" i="1"/>
  <c r="H647" i="1"/>
  <c r="G647" i="1"/>
  <c r="D647" i="1"/>
  <c r="C647" i="1"/>
  <c r="H646" i="1"/>
  <c r="D646" i="1"/>
  <c r="G646" i="1" s="1"/>
  <c r="C646" i="1"/>
  <c r="D645" i="1"/>
  <c r="H645" i="1" s="1"/>
  <c r="C645" i="1"/>
  <c r="D644" i="1"/>
  <c r="H644" i="1" s="1"/>
  <c r="C644" i="1"/>
  <c r="H643" i="1"/>
  <c r="D643" i="1"/>
  <c r="G643" i="1" s="1"/>
  <c r="C643" i="1"/>
  <c r="G642" i="1"/>
  <c r="D642" i="1"/>
  <c r="H642" i="1" s="1"/>
  <c r="C642" i="1"/>
  <c r="D641" i="1"/>
  <c r="H641" i="1" s="1"/>
  <c r="C641" i="1"/>
  <c r="C638" i="1"/>
  <c r="G632" i="1"/>
  <c r="D632" i="1"/>
  <c r="H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H413" i="1" s="1"/>
  <c r="C413" i="1"/>
  <c r="C412" i="1"/>
  <c r="C411" i="1"/>
  <c r="H406" i="1"/>
  <c r="D406" i="1"/>
  <c r="G406" i="1" s="1"/>
  <c r="C406" i="1"/>
  <c r="G405" i="1"/>
  <c r="D405" i="1"/>
  <c r="H405" i="1" s="1"/>
  <c r="C405" i="1"/>
  <c r="H404" i="1"/>
  <c r="G404" i="1"/>
  <c r="D404" i="1"/>
  <c r="C404" i="1"/>
  <c r="D401" i="1"/>
  <c r="H401" i="1" s="1"/>
  <c r="C401" i="1"/>
  <c r="D400" i="1"/>
  <c r="H400" i="1" s="1"/>
  <c r="C400" i="1"/>
  <c r="D399" i="1"/>
  <c r="H399" i="1" s="1"/>
  <c r="C399" i="1"/>
  <c r="D398" i="1"/>
  <c r="G398" i="1" s="1"/>
  <c r="C398" i="1"/>
  <c r="D397" i="1"/>
  <c r="G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G390" i="1" s="1"/>
  <c r="C390" i="1"/>
  <c r="H389" i="1"/>
  <c r="G389" i="1"/>
  <c r="D389" i="1"/>
  <c r="C389" i="1"/>
  <c r="H388" i="1"/>
  <c r="G388" i="1"/>
  <c r="D388" i="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0" i="1"/>
  <c r="G370" i="1"/>
  <c r="D370" i="1"/>
  <c r="C370" i="1"/>
  <c r="D369" i="1"/>
  <c r="H369" i="1" s="1"/>
  <c r="C369" i="1"/>
  <c r="H368" i="1"/>
  <c r="G368" i="1"/>
  <c r="D368" i="1"/>
  <c r="C368" i="1"/>
  <c r="D367" i="1"/>
  <c r="H367" i="1" s="1"/>
  <c r="C367" i="1"/>
  <c r="H366" i="1"/>
  <c r="G366" i="1"/>
  <c r="D366" i="1"/>
  <c r="C366" i="1"/>
  <c r="D365" i="1"/>
  <c r="H365" i="1" s="1"/>
  <c r="C365" i="1"/>
  <c r="C364" i="1"/>
  <c r="D363" i="1"/>
  <c r="G363" i="1" s="1"/>
  <c r="C363" i="1"/>
  <c r="D362" i="1"/>
  <c r="H362" i="1" s="1"/>
  <c r="C362" i="1"/>
  <c r="D361" i="1"/>
  <c r="H361" i="1" s="1"/>
  <c r="C361" i="1"/>
  <c r="H360" i="1"/>
  <c r="G360" i="1"/>
  <c r="D360" i="1"/>
  <c r="C360" i="1"/>
  <c r="D359" i="1"/>
  <c r="G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H308" i="1" s="1"/>
  <c r="C308" i="1"/>
  <c r="D307" i="1"/>
  <c r="H307" i="1" s="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D296" i="1"/>
  <c r="G296" i="1" s="1"/>
  <c r="C296" i="1"/>
  <c r="C295" i="1"/>
  <c r="C294" i="1"/>
  <c r="G292" i="1"/>
  <c r="D292" i="1"/>
  <c r="H292" i="1" s="1"/>
  <c r="C292" i="1"/>
  <c r="H291" i="1"/>
  <c r="D291" i="1"/>
  <c r="G291" i="1" s="1"/>
  <c r="C291" i="1"/>
  <c r="G290" i="1"/>
  <c r="D290" i="1"/>
  <c r="H290" i="1" s="1"/>
  <c r="C290" i="1"/>
  <c r="D289" i="1"/>
  <c r="H289" i="1" s="1"/>
  <c r="C289" i="1"/>
  <c r="H288" i="1"/>
  <c r="G288" i="1"/>
  <c r="D288" i="1"/>
  <c r="C288" i="1"/>
  <c r="C284" i="1"/>
  <c r="D283" i="1"/>
  <c r="H283" i="1" s="1"/>
  <c r="C283" i="1"/>
  <c r="D282" i="1"/>
  <c r="G282" i="1" s="1"/>
  <c r="C282" i="1"/>
  <c r="D281" i="1"/>
  <c r="H281" i="1" s="1"/>
  <c r="C281" i="1"/>
  <c r="H280" i="1"/>
  <c r="G280" i="1"/>
  <c r="D280" i="1"/>
  <c r="C280" i="1"/>
  <c r="H279" i="1"/>
  <c r="G279" i="1"/>
  <c r="D279" i="1"/>
  <c r="C279" i="1"/>
  <c r="H278" i="1"/>
  <c r="G278" i="1"/>
  <c r="D278" i="1"/>
  <c r="C278" i="1"/>
  <c r="G277" i="1"/>
  <c r="D277" i="1"/>
  <c r="H277" i="1" s="1"/>
  <c r="C277" i="1"/>
  <c r="H276" i="1"/>
  <c r="G276" i="1"/>
  <c r="D276" i="1"/>
  <c r="C276" i="1"/>
  <c r="C275" i="1"/>
  <c r="D274" i="1"/>
  <c r="H274" i="1" s="1"/>
  <c r="C274" i="1"/>
  <c r="H273" i="1"/>
  <c r="G273" i="1"/>
  <c r="D273" i="1"/>
  <c r="C273" i="1"/>
  <c r="H272" i="1"/>
  <c r="G272" i="1"/>
  <c r="D272" i="1"/>
  <c r="C272" i="1"/>
  <c r="H271" i="1"/>
  <c r="G271" i="1"/>
  <c r="D271" i="1"/>
  <c r="C271" i="1"/>
  <c r="H270" i="1"/>
  <c r="G270" i="1"/>
  <c r="D270" i="1"/>
  <c r="C270" i="1"/>
  <c r="D269" i="1"/>
  <c r="H269" i="1" s="1"/>
  <c r="C269" i="1"/>
  <c r="H268" i="1"/>
  <c r="G268" i="1"/>
  <c r="D268" i="1"/>
  <c r="C268" i="1"/>
  <c r="H267" i="1"/>
  <c r="G267" i="1"/>
  <c r="D267" i="1"/>
  <c r="C267" i="1"/>
  <c r="H266" i="1"/>
  <c r="D266" i="1"/>
  <c r="G266" i="1" s="1"/>
  <c r="C266" i="1"/>
  <c r="D265" i="1"/>
  <c r="H265" i="1" s="1"/>
  <c r="C265" i="1"/>
  <c r="D264" i="1"/>
  <c r="H264" i="1" s="1"/>
  <c r="C264" i="1"/>
  <c r="H263" i="1"/>
  <c r="G263" i="1"/>
  <c r="D263" i="1"/>
  <c r="C263" i="1"/>
  <c r="H262" i="1"/>
  <c r="G262" i="1"/>
  <c r="D262" i="1"/>
  <c r="C262" i="1"/>
  <c r="D261" i="1"/>
  <c r="H261" i="1" s="1"/>
  <c r="C261" i="1"/>
  <c r="D260" i="1"/>
  <c r="G260" i="1" s="1"/>
  <c r="C260" i="1"/>
  <c r="H258" i="1"/>
  <c r="G258" i="1"/>
  <c r="D258" i="1"/>
  <c r="C258" i="1"/>
  <c r="D257" i="1"/>
  <c r="H257" i="1" s="1"/>
  <c r="C257"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G238" i="1"/>
  <c r="D238" i="1"/>
  <c r="H238" i="1" s="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G229" i="1"/>
  <c r="D229" i="1"/>
  <c r="H229" i="1" s="1"/>
  <c r="C229" i="1"/>
  <c r="H228" i="1"/>
  <c r="G228" i="1"/>
  <c r="D228" i="1"/>
  <c r="C228" i="1"/>
  <c r="G227" i="1"/>
  <c r="D227" i="1"/>
  <c r="H227" i="1" s="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G217" i="1"/>
  <c r="D217" i="1"/>
  <c r="H217" i="1" s="1"/>
  <c r="C217" i="1"/>
  <c r="H216" i="1"/>
  <c r="G216" i="1"/>
  <c r="D216" i="1"/>
  <c r="C216" i="1"/>
  <c r="C215" i="1"/>
  <c r="H214" i="1"/>
  <c r="G214" i="1"/>
  <c r="D214" i="1"/>
  <c r="C214" i="1"/>
  <c r="H213" i="1"/>
  <c r="G213" i="1"/>
  <c r="D213" i="1"/>
  <c r="C213" i="1"/>
  <c r="H212" i="1"/>
  <c r="G212" i="1"/>
  <c r="D212" i="1"/>
  <c r="C212" i="1"/>
  <c r="G210" i="1"/>
  <c r="D210" i="1"/>
  <c r="H210" i="1" s="1"/>
  <c r="C210" i="1"/>
  <c r="H209" i="1"/>
  <c r="G209" i="1"/>
  <c r="D209" i="1"/>
  <c r="C209" i="1"/>
  <c r="H208" i="1"/>
  <c r="G208" i="1"/>
  <c r="D208" i="1"/>
  <c r="C208" i="1"/>
  <c r="D207" i="1"/>
  <c r="H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D190" i="1"/>
  <c r="H190" i="1" s="1"/>
  <c r="C190" i="1"/>
  <c r="D189" i="1"/>
  <c r="H189" i="1" s="1"/>
  <c r="C189" i="1"/>
  <c r="D188" i="1"/>
  <c r="H188" i="1" s="1"/>
  <c r="C188" i="1"/>
  <c r="H187" i="1"/>
  <c r="D187" i="1"/>
  <c r="G187" i="1" s="1"/>
  <c r="C187" i="1"/>
  <c r="H186" i="1"/>
  <c r="D186" i="1"/>
  <c r="G186" i="1" s="1"/>
  <c r="C186" i="1"/>
  <c r="D185" i="1"/>
  <c r="H185" i="1" s="1"/>
  <c r="C185" i="1"/>
  <c r="D184" i="1"/>
  <c r="H184" i="1" s="1"/>
  <c r="C184" i="1"/>
  <c r="H183" i="1"/>
  <c r="G183" i="1"/>
  <c r="D183" i="1"/>
  <c r="C183" i="1"/>
  <c r="D182" i="1"/>
  <c r="H182" i="1" s="1"/>
  <c r="C182" i="1"/>
  <c r="D181" i="1"/>
  <c r="H181" i="1" s="1"/>
  <c r="C181" i="1"/>
  <c r="D180" i="1"/>
  <c r="H180" i="1" s="1"/>
  <c r="C180" i="1"/>
  <c r="H179" i="1"/>
  <c r="G179" i="1"/>
  <c r="D179" i="1"/>
  <c r="C179" i="1"/>
  <c r="D178" i="1"/>
  <c r="H178" i="1" s="1"/>
  <c r="C178" i="1"/>
  <c r="D177" i="1"/>
  <c r="H177" i="1" s="1"/>
  <c r="C177" i="1"/>
  <c r="D176" i="1"/>
  <c r="H176" i="1" s="1"/>
  <c r="C176" i="1"/>
  <c r="H175" i="1"/>
  <c r="G175" i="1"/>
  <c r="D175" i="1"/>
  <c r="C175" i="1"/>
  <c r="D174" i="1"/>
  <c r="H174" i="1" s="1"/>
  <c r="C174" i="1"/>
  <c r="D173" i="1"/>
  <c r="H173" i="1" s="1"/>
  <c r="C173" i="1"/>
  <c r="D172" i="1"/>
  <c r="H172" i="1" s="1"/>
  <c r="C172" i="1"/>
  <c r="H171" i="1"/>
  <c r="G171" i="1"/>
  <c r="D171" i="1"/>
  <c r="C171" i="1"/>
  <c r="D170" i="1"/>
  <c r="H170" i="1" s="1"/>
  <c r="C170" i="1"/>
  <c r="H169" i="1"/>
  <c r="G169" i="1"/>
  <c r="D169" i="1"/>
  <c r="C169" i="1"/>
  <c r="D168" i="1"/>
  <c r="H168" i="1" s="1"/>
  <c r="C168" i="1"/>
  <c r="D167" i="1"/>
  <c r="H167" i="1" s="1"/>
  <c r="C167" i="1"/>
  <c r="D166" i="1"/>
  <c r="H166" i="1" s="1"/>
  <c r="C166" i="1"/>
  <c r="C165" i="1"/>
  <c r="H164" i="1"/>
  <c r="G164" i="1"/>
  <c r="D164" i="1"/>
  <c r="C164" i="1"/>
  <c r="D163" i="1"/>
  <c r="H163" i="1" s="1"/>
  <c r="C163" i="1"/>
  <c r="H162" i="1"/>
  <c r="D162" i="1"/>
  <c r="G162" i="1" s="1"/>
  <c r="C162" i="1"/>
  <c r="H161" i="1"/>
  <c r="D161" i="1"/>
  <c r="G161" i="1" s="1"/>
  <c r="C161" i="1"/>
  <c r="C160" i="1"/>
  <c r="C159" i="1"/>
  <c r="H158" i="1"/>
  <c r="G158" i="1"/>
  <c r="D158" i="1"/>
  <c r="C158" i="1"/>
  <c r="D157" i="1"/>
  <c r="H157" i="1" s="1"/>
  <c r="C157" i="1"/>
  <c r="H156" i="1"/>
  <c r="G156" i="1"/>
  <c r="D156" i="1"/>
  <c r="C156" i="1"/>
  <c r="D155" i="1"/>
  <c r="H155" i="1" s="1"/>
  <c r="C155" i="1"/>
  <c r="H154" i="1"/>
  <c r="G154" i="1"/>
  <c r="D154" i="1"/>
  <c r="C154" i="1"/>
  <c r="H153" i="1"/>
  <c r="G153" i="1"/>
  <c r="D153" i="1"/>
  <c r="C153" i="1"/>
  <c r="H152" i="1"/>
  <c r="G152" i="1"/>
  <c r="D152" i="1"/>
  <c r="C152" i="1"/>
  <c r="H151" i="1"/>
  <c r="G151" i="1"/>
  <c r="D151" i="1"/>
  <c r="C151" i="1"/>
  <c r="D150" i="1"/>
  <c r="H150" i="1" s="1"/>
  <c r="C150" i="1"/>
  <c r="D149" i="1"/>
  <c r="H149" i="1" s="1"/>
  <c r="C149" i="1"/>
  <c r="C148" i="1"/>
  <c r="H146" i="1"/>
  <c r="G146" i="1"/>
  <c r="D146" i="1"/>
  <c r="C146" i="1"/>
  <c r="G145" i="1"/>
  <c r="D145" i="1"/>
  <c r="H145" i="1" s="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G121" i="1"/>
  <c r="D121" i="1"/>
  <c r="C121" i="1"/>
  <c r="C120" i="1"/>
  <c r="H119" i="1"/>
  <c r="G119" i="1"/>
  <c r="D119" i="1"/>
  <c r="C119" i="1"/>
  <c r="H118" i="1"/>
  <c r="G118" i="1"/>
  <c r="D118" i="1"/>
  <c r="C118" i="1"/>
  <c r="H117" i="1"/>
  <c r="G117" i="1"/>
  <c r="D117" i="1"/>
  <c r="C117" i="1"/>
  <c r="C116" i="1"/>
  <c r="H115" i="1"/>
  <c r="G115" i="1"/>
  <c r="D115" i="1"/>
  <c r="C115" i="1"/>
  <c r="H114" i="1"/>
  <c r="G114" i="1"/>
  <c r="D114" i="1"/>
  <c r="C114" i="1"/>
  <c r="D113" i="1"/>
  <c r="H113" i="1" s="1"/>
  <c r="C113" i="1"/>
  <c r="H112" i="1"/>
  <c r="G112" i="1"/>
  <c r="D112" i="1"/>
  <c r="C112" i="1"/>
  <c r="D111" i="1"/>
  <c r="H111" i="1" s="1"/>
  <c r="C111" i="1"/>
  <c r="D110" i="1"/>
  <c r="H110" i="1" s="1"/>
  <c r="C110" i="1"/>
  <c r="H109" i="1"/>
  <c r="G109" i="1"/>
  <c r="D109" i="1"/>
  <c r="C109" i="1"/>
  <c r="C108" i="1"/>
  <c r="D107" i="1"/>
  <c r="H107" i="1" s="1"/>
  <c r="C107" i="1"/>
  <c r="D106" i="1"/>
  <c r="G106" i="1" s="1"/>
  <c r="C106" i="1"/>
  <c r="D105" i="1"/>
  <c r="H105" i="1" s="1"/>
  <c r="C105" i="1"/>
  <c r="H104" i="1"/>
  <c r="G104" i="1"/>
  <c r="D104" i="1"/>
  <c r="C104"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G93" i="1" s="1"/>
  <c r="C93" i="1"/>
  <c r="H92" i="1"/>
  <c r="G92" i="1"/>
  <c r="D92" i="1"/>
  <c r="C92" i="1"/>
  <c r="H91" i="1"/>
  <c r="G91" i="1"/>
  <c r="D91" i="1"/>
  <c r="C91" i="1"/>
  <c r="D90" i="1"/>
  <c r="H90" i="1" s="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H73" i="1"/>
  <c r="G73" i="1"/>
  <c r="D73" i="1"/>
  <c r="C73" i="1"/>
  <c r="G72" i="1"/>
  <c r="D72" i="1"/>
  <c r="H72" i="1" s="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G57" i="1"/>
  <c r="D57" i="1"/>
  <c r="H57" i="1" s="1"/>
  <c r="C57" i="1"/>
  <c r="G56" i="1"/>
  <c r="D56" i="1"/>
  <c r="H56" i="1" s="1"/>
  <c r="C56"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H24" i="1"/>
  <c r="G24" i="1"/>
  <c r="D24" i="1"/>
  <c r="C24" i="1"/>
  <c r="D23" i="1"/>
  <c r="H23" i="1" s="1"/>
  <c r="C23" i="1"/>
  <c r="H22" i="1"/>
  <c r="G22" i="1"/>
  <c r="D22" i="1"/>
  <c r="C22" i="1"/>
  <c r="H21" i="1"/>
  <c r="G21" i="1"/>
  <c r="D21" i="1"/>
  <c r="C21" i="1"/>
  <c r="D20" i="1"/>
  <c r="H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D9" i="1"/>
  <c r="G9" i="1" s="1"/>
  <c r="C9" i="1"/>
  <c r="D8" i="1"/>
  <c r="H8" i="1" s="1"/>
  <c r="C8" i="1"/>
  <c r="G7" i="1"/>
  <c r="D7" i="1"/>
  <c r="H7" i="1" s="1"/>
  <c r="C7" i="1"/>
  <c r="H6" i="1"/>
  <c r="G6" i="1"/>
  <c r="D6" i="1"/>
  <c r="C6" i="1"/>
  <c r="H5" i="1"/>
  <c r="G5" i="1"/>
  <c r="D5" i="1"/>
  <c r="C5" i="1"/>
  <c r="H4" i="1"/>
  <c r="D4" i="1"/>
  <c r="G4" i="1" s="1"/>
  <c r="C4" i="1"/>
  <c r="C3" i="1"/>
  <c r="E258" i="5" l="1"/>
  <c r="D1235" i="1" s="1"/>
  <c r="F259" i="5"/>
  <c r="E303" i="9"/>
  <c r="G641" i="1"/>
  <c r="H1230" i="1"/>
  <c r="F217" i="9"/>
  <c r="B217" i="9" s="1"/>
  <c r="E300" i="9"/>
  <c r="B300" i="9" s="1"/>
  <c r="E296" i="9"/>
  <c r="B296" i="9" s="1"/>
  <c r="H1238" i="1"/>
  <c r="H1266" i="1"/>
  <c r="E238" i="5"/>
  <c r="D1215" i="1" s="1"/>
  <c r="F242" i="5"/>
  <c r="F238" i="5"/>
  <c r="E245" i="5"/>
  <c r="D1222" i="1" s="1"/>
  <c r="G1222" i="1" s="1"/>
  <c r="F250" i="5"/>
  <c r="F246" i="5"/>
  <c r="E282" i="9"/>
  <c r="B282" i="9" s="1"/>
  <c r="F207" i="5"/>
  <c r="F180" i="5"/>
  <c r="D1142" i="1"/>
  <c r="F146" i="5"/>
  <c r="G1065" i="1"/>
  <c r="D1048" i="1"/>
  <c r="H1048" i="1" s="1"/>
  <c r="F70" i="5"/>
  <c r="H1035" i="1"/>
  <c r="F56" i="5"/>
  <c r="H1032" i="1"/>
  <c r="H1008" i="1"/>
  <c r="H1023" i="1"/>
  <c r="H1007" i="1"/>
  <c r="F29" i="5"/>
  <c r="G1005" i="1"/>
  <c r="H1000" i="1"/>
  <c r="H995" i="1"/>
  <c r="H991" i="1"/>
  <c r="E12" i="5"/>
  <c r="D990" i="1" s="1"/>
  <c r="H988" i="1"/>
  <c r="H987" i="1"/>
  <c r="G648" i="1"/>
  <c r="G289" i="1"/>
  <c r="G893" i="1"/>
  <c r="G827" i="1"/>
  <c r="G823" i="1"/>
  <c r="G821" i="1"/>
  <c r="G817" i="1"/>
  <c r="G816" i="1"/>
  <c r="G812" i="1"/>
  <c r="G809" i="1"/>
  <c r="E68" i="9"/>
  <c r="B68" i="9" s="1"/>
  <c r="G753" i="1"/>
  <c r="G752" i="1"/>
  <c r="G734" i="1"/>
  <c r="G715" i="1"/>
  <c r="G714" i="1"/>
  <c r="F220" i="9"/>
  <c r="B220" i="9" s="1"/>
  <c r="H713" i="1"/>
  <c r="G660" i="1"/>
  <c r="G659" i="1"/>
  <c r="E25" i="9"/>
  <c r="B25" i="9" s="1"/>
  <c r="H652" i="1"/>
  <c r="G644" i="1"/>
  <c r="D108" i="1"/>
  <c r="H108" i="1" s="1"/>
  <c r="E27" i="9"/>
  <c r="B27" i="9" s="1"/>
  <c r="G645" i="1"/>
  <c r="H650" i="1"/>
  <c r="E22" i="9"/>
  <c r="B22" i="9" s="1"/>
  <c r="D1355" i="1"/>
  <c r="H1355" i="1" s="1"/>
  <c r="H1333" i="1"/>
  <c r="G1330" i="1"/>
  <c r="G1332" i="1"/>
  <c r="F13" i="6"/>
  <c r="H1302" i="1"/>
  <c r="E5" i="6"/>
  <c r="I24" i="3" s="1"/>
  <c r="E293" i="9"/>
  <c r="B293" i="9" s="1"/>
  <c r="E33" i="9"/>
  <c r="B33" i="9" s="1"/>
  <c r="F215" i="9"/>
  <c r="B215" i="9" s="1"/>
  <c r="E32" i="9"/>
  <c r="B32" i="9" s="1"/>
  <c r="E288" i="9"/>
  <c r="B288" i="9" s="1"/>
  <c r="D611" i="1"/>
  <c r="G593" i="1"/>
  <c r="H593" i="1"/>
  <c r="E140" i="9"/>
  <c r="B140" i="9" s="1"/>
  <c r="E593" i="4"/>
  <c r="D587" i="1" s="1"/>
  <c r="F599" i="4"/>
  <c r="G401" i="1"/>
  <c r="G400" i="1"/>
  <c r="G399" i="1"/>
  <c r="H397" i="1"/>
  <c r="H398" i="1"/>
  <c r="G386" i="1"/>
  <c r="H390" i="1"/>
  <c r="F391" i="4"/>
  <c r="H371" i="1"/>
  <c r="G369" i="1"/>
  <c r="D364" i="1"/>
  <c r="H364" i="1" s="1"/>
  <c r="G367" i="1"/>
  <c r="G365" i="1"/>
  <c r="E363" i="4"/>
  <c r="D358" i="1" s="1"/>
  <c r="H363" i="1"/>
  <c r="G362" i="1"/>
  <c r="G361" i="1"/>
  <c r="H359" i="1"/>
  <c r="G411" i="1"/>
  <c r="H411" i="1"/>
  <c r="G412" i="1"/>
  <c r="H412" i="1"/>
  <c r="H282" i="1"/>
  <c r="G281" i="1"/>
  <c r="G283" i="1"/>
  <c r="H284" i="1"/>
  <c r="G413" i="1"/>
  <c r="E72" i="9"/>
  <c r="B72" i="9" s="1"/>
  <c r="G275" i="1"/>
  <c r="H275" i="1"/>
  <c r="F279" i="4"/>
  <c r="G269" i="1"/>
  <c r="G274" i="1"/>
  <c r="G264" i="1"/>
  <c r="G265" i="1"/>
  <c r="G261" i="1"/>
  <c r="H260" i="1"/>
  <c r="F264" i="4"/>
  <c r="G257" i="1"/>
  <c r="E69" i="9"/>
  <c r="B69" i="9" s="1"/>
  <c r="G255" i="1"/>
  <c r="G256" i="1"/>
  <c r="F259" i="4"/>
  <c r="E58" i="9"/>
  <c r="B58" i="9" s="1"/>
  <c r="E215" i="4"/>
  <c r="D211" i="1" s="1"/>
  <c r="D215" i="1"/>
  <c r="B225" i="9"/>
  <c r="E57" i="9"/>
  <c r="B57" i="9" s="1"/>
  <c r="H192" i="1"/>
  <c r="G192" i="1"/>
  <c r="F210" i="4"/>
  <c r="D206" i="1"/>
  <c r="G207" i="1"/>
  <c r="F202" i="4"/>
  <c r="E53" i="9"/>
  <c r="B53" i="9" s="1"/>
  <c r="F196" i="4"/>
  <c r="G191" i="1"/>
  <c r="G190" i="1"/>
  <c r="G189" i="1"/>
  <c r="G188" i="1"/>
  <c r="F188" i="4"/>
  <c r="G184" i="1"/>
  <c r="G185" i="1"/>
  <c r="E46" i="9"/>
  <c r="B46" i="9" s="1"/>
  <c r="G182" i="1"/>
  <c r="E45" i="9"/>
  <c r="B45" i="9" s="1"/>
  <c r="B221" i="9"/>
  <c r="G181" i="1"/>
  <c r="G180" i="1"/>
  <c r="E42" i="9"/>
  <c r="B42" i="9" s="1"/>
  <c r="G178" i="1"/>
  <c r="G177" i="1"/>
  <c r="G176" i="1"/>
  <c r="G173" i="1"/>
  <c r="G174" i="1"/>
  <c r="G172" i="1"/>
  <c r="G170" i="1"/>
  <c r="G168" i="1"/>
  <c r="D165" i="1"/>
  <c r="H165" i="1" s="1"/>
  <c r="G167" i="1"/>
  <c r="G166" i="1"/>
  <c r="E163" i="4"/>
  <c r="D159" i="1" s="1"/>
  <c r="H159" i="1" s="1"/>
  <c r="G165" i="1"/>
  <c r="G163" i="1"/>
  <c r="F164" i="4"/>
  <c r="E41" i="9"/>
  <c r="B41" i="9" s="1"/>
  <c r="D160" i="1"/>
  <c r="G155" i="1"/>
  <c r="G157" i="1"/>
  <c r="G148" i="1"/>
  <c r="G149" i="1"/>
  <c r="G150" i="1"/>
  <c r="G307" i="1"/>
  <c r="G308" i="1"/>
  <c r="G294" i="1"/>
  <c r="H294" i="1"/>
  <c r="F300" i="4"/>
  <c r="D295" i="1"/>
  <c r="F299" i="4"/>
  <c r="G120" i="1"/>
  <c r="H120" i="1"/>
  <c r="F124" i="4"/>
  <c r="G116" i="1"/>
  <c r="H116" i="1"/>
  <c r="G113" i="1"/>
  <c r="E38" i="9"/>
  <c r="B38" i="9" s="1"/>
  <c r="E106" i="4"/>
  <c r="D102" i="1" s="1"/>
  <c r="H102" i="1" s="1"/>
  <c r="G111" i="1"/>
  <c r="G110" i="1"/>
  <c r="G108" i="1"/>
  <c r="G107" i="1"/>
  <c r="D103" i="1"/>
  <c r="H103" i="1" s="1"/>
  <c r="H106" i="1"/>
  <c r="G105" i="1"/>
  <c r="H93" i="1"/>
  <c r="G90" i="1"/>
  <c r="E82" i="4"/>
  <c r="D78" i="1" s="1"/>
  <c r="H87" i="1"/>
  <c r="G87" i="1"/>
  <c r="F91" i="4"/>
  <c r="H78" i="1"/>
  <c r="G78" i="1"/>
  <c r="D79" i="1"/>
  <c r="H70" i="1"/>
  <c r="G70" i="1"/>
  <c r="E29" i="9"/>
  <c r="B29" i="9" s="1"/>
  <c r="F62" i="4"/>
  <c r="G55" i="1"/>
  <c r="E50" i="4"/>
  <c r="D46" i="1" s="1"/>
  <c r="E26" i="9"/>
  <c r="B26" i="9" s="1"/>
  <c r="F59" i="4"/>
  <c r="G25" i="1"/>
  <c r="G27" i="1"/>
  <c r="G23" i="1"/>
  <c r="G19" i="1"/>
  <c r="G20" i="1"/>
  <c r="F214" i="9"/>
  <c r="B214" i="9" s="1"/>
  <c r="G11" i="1"/>
  <c r="H9" i="1"/>
  <c r="G8" i="1"/>
  <c r="F7" i="4"/>
  <c r="D3" i="1"/>
  <c r="H1313" i="1"/>
  <c r="F39" i="6"/>
  <c r="H1349" i="1"/>
  <c r="H1348" i="1"/>
  <c r="H1368" i="1"/>
  <c r="F75" i="6"/>
  <c r="H1380" i="1"/>
  <c r="H1381" i="1"/>
  <c r="H1376" i="1"/>
  <c r="H1434" i="1"/>
  <c r="H1426" i="1"/>
  <c r="D1424" i="1"/>
  <c r="G1424" i="1" s="1"/>
  <c r="H1422" i="1"/>
  <c r="H1420" i="1"/>
  <c r="H1409" i="1"/>
  <c r="D1408" i="1"/>
  <c r="H1401" i="1"/>
  <c r="H1404" i="1"/>
  <c r="F107" i="6"/>
  <c r="H1402" i="1"/>
  <c r="H1322" i="1"/>
  <c r="D1300" i="1"/>
  <c r="G1300" i="1" s="1"/>
  <c r="D1299" i="1"/>
  <c r="H1475" i="1"/>
  <c r="J1476" i="1"/>
  <c r="H30" i="3"/>
  <c r="C1453" i="1"/>
  <c r="H1453" i="1"/>
  <c r="C1454" i="1"/>
  <c r="H1455" i="1"/>
  <c r="J1455" i="1"/>
  <c r="D5" i="7"/>
  <c r="C1436" i="1" s="1"/>
  <c r="G1568" i="1"/>
  <c r="H1567" i="1"/>
  <c r="G1564" i="1"/>
  <c r="G1560" i="1"/>
  <c r="G1554" i="1"/>
  <c r="G1550" i="1"/>
  <c r="H1551" i="1"/>
  <c r="G1534" i="1"/>
  <c r="H1532" i="1"/>
  <c r="G1524" i="1"/>
  <c r="G1530" i="1"/>
  <c r="G1580" i="1"/>
  <c r="C1576" i="1"/>
  <c r="H1511" i="1"/>
  <c r="D24" i="8"/>
  <c r="C1499" i="1" s="1"/>
  <c r="G1499" i="1" s="1"/>
  <c r="G1510" i="1"/>
  <c r="H1509" i="1"/>
  <c r="C1501" i="1"/>
  <c r="G1501" i="1" s="1"/>
  <c r="G1490" i="1"/>
  <c r="G1488" i="1"/>
  <c r="H1390" i="1"/>
  <c r="G1390" i="1"/>
  <c r="H1395" i="1"/>
  <c r="G1395" i="1"/>
  <c r="H1398" i="1"/>
  <c r="G1398" i="1"/>
  <c r="H1403" i="1"/>
  <c r="G1403" i="1"/>
  <c r="H1415" i="1"/>
  <c r="G1415"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20" i="1"/>
  <c r="G1220" i="1"/>
  <c r="H1223" i="1"/>
  <c r="G1223" i="1"/>
  <c r="H1228" i="1"/>
  <c r="G1228" i="1"/>
  <c r="H1231" i="1"/>
  <c r="G1231" i="1"/>
  <c r="H1236" i="1"/>
  <c r="G1236" i="1"/>
  <c r="H1239" i="1"/>
  <c r="G1239" i="1"/>
  <c r="H1244" i="1"/>
  <c r="G1244" i="1"/>
  <c r="H1247" i="1"/>
  <c r="G1247" i="1"/>
  <c r="H1252" i="1"/>
  <c r="G1252" i="1"/>
  <c r="H1255" i="1"/>
  <c r="G1255" i="1"/>
  <c r="H1260" i="1"/>
  <c r="G1260" i="1"/>
  <c r="H1263" i="1"/>
  <c r="G1263" i="1"/>
  <c r="H1268" i="1"/>
  <c r="G1268" i="1"/>
  <c r="H1271" i="1"/>
  <c r="G1271" i="1"/>
  <c r="H1276" i="1"/>
  <c r="G1276" i="1"/>
  <c r="H1279" i="1"/>
  <c r="G1279" i="1"/>
  <c r="H1284" i="1"/>
  <c r="G1284" i="1"/>
  <c r="H1287" i="1"/>
  <c r="G1287" i="1"/>
  <c r="H1292" i="1"/>
  <c r="G1292" i="1"/>
  <c r="H1295" i="1"/>
  <c r="G1295" i="1"/>
  <c r="H1300" i="1"/>
  <c r="H1303" i="1"/>
  <c r="G1303" i="1"/>
  <c r="H1308" i="1"/>
  <c r="G1308" i="1"/>
  <c r="H1311" i="1"/>
  <c r="G1311" i="1"/>
  <c r="H1316" i="1"/>
  <c r="G1316" i="1"/>
  <c r="H1319" i="1"/>
  <c r="G1319" i="1"/>
  <c r="H1324" i="1"/>
  <c r="G1324" i="1"/>
  <c r="H1327" i="1"/>
  <c r="G1327" i="1"/>
  <c r="H1350" i="1"/>
  <c r="G1350" i="1"/>
  <c r="G1355" i="1"/>
  <c r="H1358" i="1"/>
  <c r="G1358" i="1"/>
  <c r="H1363" i="1"/>
  <c r="G1363" i="1"/>
  <c r="H1366" i="1"/>
  <c r="G1366" i="1"/>
  <c r="H1371" i="1"/>
  <c r="G1371" i="1"/>
  <c r="H1374" i="1"/>
  <c r="G1374" i="1"/>
  <c r="H1379" i="1"/>
  <c r="G1379" i="1"/>
  <c r="H1382" i="1"/>
  <c r="G1382" i="1"/>
  <c r="H1387" i="1"/>
  <c r="G1387" i="1"/>
  <c r="H986" i="1"/>
  <c r="G988" i="1"/>
  <c r="G992" i="1"/>
  <c r="H994" i="1"/>
  <c r="G996" i="1"/>
  <c r="H998" i="1"/>
  <c r="G1000" i="1"/>
  <c r="H1002" i="1"/>
  <c r="G1004" i="1"/>
  <c r="H1006" i="1"/>
  <c r="G1008" i="1"/>
  <c r="H1010" i="1"/>
  <c r="G1012" i="1"/>
  <c r="H1014" i="1"/>
  <c r="G1016" i="1"/>
  <c r="H1018" i="1"/>
  <c r="G1020" i="1"/>
  <c r="H1022" i="1"/>
  <c r="G1024" i="1"/>
  <c r="H1026" i="1"/>
  <c r="G1028" i="1"/>
  <c r="H1030" i="1"/>
  <c r="G1032" i="1"/>
  <c r="H1034" i="1"/>
  <c r="G1036" i="1"/>
  <c r="H1038" i="1"/>
  <c r="G1040" i="1"/>
  <c r="H1042" i="1"/>
  <c r="G1044" i="1"/>
  <c r="G1048" i="1"/>
  <c r="H1050" i="1"/>
  <c r="G1052" i="1"/>
  <c r="H1054" i="1"/>
  <c r="H1058" i="1"/>
  <c r="G1060" i="1"/>
  <c r="H1062" i="1"/>
  <c r="G1064" i="1"/>
  <c r="H1066" i="1"/>
  <c r="G1068" i="1"/>
  <c r="H1070" i="1"/>
  <c r="G1072" i="1"/>
  <c r="H1074" i="1"/>
  <c r="G1076" i="1"/>
  <c r="H1078" i="1"/>
  <c r="G1080" i="1"/>
  <c r="H1082" i="1"/>
  <c r="G983" i="1"/>
  <c r="G987" i="1"/>
  <c r="H989" i="1"/>
  <c r="G991" i="1"/>
  <c r="H993" i="1"/>
  <c r="G995" i="1"/>
  <c r="H997" i="1"/>
  <c r="G999" i="1"/>
  <c r="H1001" i="1"/>
  <c r="H1005" i="1"/>
  <c r="H1009" i="1"/>
  <c r="H1013" i="1"/>
  <c r="H1017" i="1"/>
  <c r="H1021" i="1"/>
  <c r="H1025" i="1"/>
  <c r="H1029" i="1"/>
  <c r="H1033" i="1"/>
  <c r="H1037" i="1"/>
  <c r="H1041" i="1"/>
  <c r="H1045" i="1"/>
  <c r="H1049" i="1"/>
  <c r="H1053" i="1"/>
  <c r="H1057" i="1"/>
  <c r="H1061" i="1"/>
  <c r="H1065" i="1"/>
  <c r="H1069" i="1"/>
  <c r="H1073" i="1"/>
  <c r="H1077" i="1"/>
  <c r="H1081"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9" i="1"/>
  <c r="G1219" i="1"/>
  <c r="H1224" i="1"/>
  <c r="G1224" i="1"/>
  <c r="H1227" i="1"/>
  <c r="G1227" i="1"/>
  <c r="H1232" i="1"/>
  <c r="G1232" i="1"/>
  <c r="H1235" i="1"/>
  <c r="G1235" i="1"/>
  <c r="H1240" i="1"/>
  <c r="G1240" i="1"/>
  <c r="H1243" i="1"/>
  <c r="G1243" i="1"/>
  <c r="H1248" i="1"/>
  <c r="G1248" i="1"/>
  <c r="H1251" i="1"/>
  <c r="G1251" i="1"/>
  <c r="H1256" i="1"/>
  <c r="G1256" i="1"/>
  <c r="H1259" i="1"/>
  <c r="G1259" i="1"/>
  <c r="H1264" i="1"/>
  <c r="G1264" i="1"/>
  <c r="H1267" i="1"/>
  <c r="G1267" i="1"/>
  <c r="H1272" i="1"/>
  <c r="G1272" i="1"/>
  <c r="H1275" i="1"/>
  <c r="G1275" i="1"/>
  <c r="H1280" i="1"/>
  <c r="G1280" i="1"/>
  <c r="H1283" i="1"/>
  <c r="G1283" i="1"/>
  <c r="H1288" i="1"/>
  <c r="G1288" i="1"/>
  <c r="H1291" i="1"/>
  <c r="G1291" i="1"/>
  <c r="H1296" i="1"/>
  <c r="G1296" i="1"/>
  <c r="H1304" i="1"/>
  <c r="G1304" i="1"/>
  <c r="H1307" i="1"/>
  <c r="G1307" i="1"/>
  <c r="H1312" i="1"/>
  <c r="G1312" i="1"/>
  <c r="H1315" i="1"/>
  <c r="G1315" i="1"/>
  <c r="H1320" i="1"/>
  <c r="G1320" i="1"/>
  <c r="H1323" i="1"/>
  <c r="G1323" i="1"/>
  <c r="H1328" i="1"/>
  <c r="G1328" i="1"/>
  <c r="H1351" i="1"/>
  <c r="G1351" i="1"/>
  <c r="H1354" i="1"/>
  <c r="G1354" i="1"/>
  <c r="H1359" i="1"/>
  <c r="G1359" i="1"/>
  <c r="H1362" i="1"/>
  <c r="G1362" i="1"/>
  <c r="H1367" i="1"/>
  <c r="G1367" i="1"/>
  <c r="H1370" i="1"/>
  <c r="G1370" i="1"/>
  <c r="H1375" i="1"/>
  <c r="G1375" i="1"/>
  <c r="H1378" i="1"/>
  <c r="G1378" i="1"/>
  <c r="H1386" i="1"/>
  <c r="G1386" i="1"/>
  <c r="H1391" i="1"/>
  <c r="G1391" i="1"/>
  <c r="H1394" i="1"/>
  <c r="G1394" i="1"/>
  <c r="H1399" i="1"/>
  <c r="G1399" i="1"/>
  <c r="H1407" i="1"/>
  <c r="G1407" i="1"/>
  <c r="H1411" i="1"/>
  <c r="G1411" i="1"/>
  <c r="H1419" i="1"/>
  <c r="G1419" i="1"/>
  <c r="H1427" i="1"/>
  <c r="G1427" i="1"/>
  <c r="I1440"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G1431" i="1"/>
  <c r="G1438" i="1"/>
  <c r="J1446" i="1"/>
  <c r="J1447" i="1"/>
  <c r="J1448" i="1"/>
  <c r="J1449" i="1"/>
  <c r="J1450" i="1"/>
  <c r="J1451" i="1"/>
  <c r="J1452" i="1"/>
  <c r="I1458" i="1"/>
  <c r="H1462" i="1"/>
  <c r="I1462" i="1" s="1"/>
  <c r="H1463" i="1"/>
  <c r="H1464" i="1"/>
  <c r="H1465" i="1"/>
  <c r="H1466" i="1"/>
  <c r="I1466" i="1" s="1"/>
  <c r="H1467" i="1"/>
  <c r="H1468" i="1"/>
  <c r="I1468" i="1" s="1"/>
  <c r="H1469" i="1"/>
  <c r="I1472" i="1"/>
  <c r="I1474" i="1"/>
  <c r="H1485" i="1"/>
  <c r="H1487" i="1"/>
  <c r="H1501" i="1"/>
  <c r="H1503" i="1"/>
  <c r="G1402" i="1"/>
  <c r="G1406" i="1"/>
  <c r="G1410" i="1"/>
  <c r="G1414" i="1"/>
  <c r="G1418" i="1"/>
  <c r="G1422" i="1"/>
  <c r="G1426" i="1"/>
  <c r="G1430" i="1"/>
  <c r="G1434" i="1"/>
  <c r="G1437" i="1"/>
  <c r="H1439" i="1"/>
  <c r="I1439" i="1" s="1"/>
  <c r="J1439" i="1"/>
  <c r="J1440" i="1"/>
  <c r="H1440" i="1"/>
  <c r="H1441" i="1"/>
  <c r="I1441" i="1" s="1"/>
  <c r="J1441" i="1"/>
  <c r="J1442" i="1"/>
  <c r="H1442" i="1"/>
  <c r="I1442" i="1" s="1"/>
  <c r="H1443" i="1"/>
  <c r="I1443" i="1" s="1"/>
  <c r="J1443" i="1"/>
  <c r="J1444" i="1"/>
  <c r="H1444" i="1"/>
  <c r="I1444" i="1" s="1"/>
  <c r="G1447" i="1"/>
  <c r="I1447" i="1" s="1"/>
  <c r="G1449" i="1"/>
  <c r="I1449" i="1" s="1"/>
  <c r="G1451" i="1"/>
  <c r="I1451" i="1" s="1"/>
  <c r="G1453" i="1"/>
  <c r="H1456" i="1"/>
  <c r="I1456" i="1" s="1"/>
  <c r="H1458" i="1"/>
  <c r="H1460" i="1"/>
  <c r="I1460" i="1" s="1"/>
  <c r="J1463" i="1"/>
  <c r="J1465" i="1"/>
  <c r="J1467" i="1"/>
  <c r="I1471" i="1"/>
  <c r="I1473" i="1"/>
  <c r="H1476" i="1"/>
  <c r="I1476" i="1" s="1"/>
  <c r="H1478" i="1"/>
  <c r="I1478" i="1" s="1"/>
  <c r="H1489" i="1"/>
  <c r="H1491" i="1"/>
  <c r="H1505" i="1"/>
  <c r="H1507" i="1"/>
  <c r="I1448" i="1"/>
  <c r="I1452" i="1"/>
  <c r="I1464" i="1"/>
  <c r="H1446" i="1"/>
  <c r="I1446" i="1" s="1"/>
  <c r="H1448" i="1"/>
  <c r="H1450" i="1"/>
  <c r="I1450" i="1" s="1"/>
  <c r="H1452" i="1"/>
  <c r="I1455" i="1"/>
  <c r="I1457" i="1"/>
  <c r="I1459" i="1"/>
  <c r="I1463" i="1"/>
  <c r="I1465" i="1"/>
  <c r="I1467" i="1"/>
  <c r="H1470" i="1"/>
  <c r="I1477" i="1"/>
  <c r="I1479" i="1"/>
  <c r="H1481" i="1"/>
  <c r="H1483" i="1"/>
  <c r="H1497" i="1"/>
  <c r="H1513" i="1"/>
  <c r="H1515" i="1"/>
  <c r="H1521" i="1"/>
  <c r="G1521" i="1"/>
  <c r="H1525" i="1"/>
  <c r="G1525" i="1"/>
  <c r="H1529" i="1"/>
  <c r="G1529" i="1"/>
  <c r="H1533" i="1"/>
  <c r="G1533" i="1"/>
  <c r="H1537" i="1"/>
  <c r="G1537" i="1"/>
  <c r="H1541" i="1"/>
  <c r="G1541" i="1"/>
  <c r="H1545" i="1"/>
  <c r="G1545" i="1"/>
  <c r="H1549" i="1"/>
  <c r="G1549" i="1"/>
  <c r="H1553" i="1"/>
  <c r="G1553" i="1"/>
  <c r="H1557" i="1"/>
  <c r="G1557" i="1"/>
  <c r="H1561" i="1"/>
  <c r="G1561" i="1"/>
  <c r="H1565" i="1"/>
  <c r="G1565" i="1"/>
  <c r="H1569" i="1"/>
  <c r="G1569" i="1"/>
  <c r="H1573" i="1"/>
  <c r="G1573" i="1"/>
  <c r="H21" i="9"/>
  <c r="G21" i="9"/>
  <c r="F216" i="4"/>
  <c r="D215" i="4"/>
  <c r="F253" i="4"/>
  <c r="D252" i="4"/>
  <c r="F417" i="4"/>
  <c r="E644" i="4"/>
  <c r="D638" i="1" s="1"/>
  <c r="F421" i="4"/>
  <c r="D50" i="4"/>
  <c r="F139" i="4"/>
  <c r="F140" i="4"/>
  <c r="F177" i="4"/>
  <c r="D351" i="4"/>
  <c r="F416" i="4"/>
  <c r="D643" i="4"/>
  <c r="F485" i="4"/>
  <c r="D484" i="4"/>
  <c r="F83" i="4"/>
  <c r="E263" i="4"/>
  <c r="D259" i="1" s="1"/>
  <c r="F312" i="4"/>
  <c r="D311" i="4"/>
  <c r="D298" i="4" s="1"/>
  <c r="F473" i="4"/>
  <c r="D472" i="4"/>
  <c r="E484" i="4"/>
  <c r="D478" i="1" s="1"/>
  <c r="F107" i="4"/>
  <c r="F134" i="4"/>
  <c r="D133" i="4"/>
  <c r="F152" i="4"/>
  <c r="D224" i="4"/>
  <c r="E298" i="4"/>
  <c r="F364" i="4"/>
  <c r="D363" i="4"/>
  <c r="D528" i="4"/>
  <c r="G311" i="9"/>
  <c r="F206" i="5"/>
  <c r="D5" i="6"/>
  <c r="F10" i="6"/>
  <c r="E643" i="4"/>
  <c r="D637" i="1" s="1"/>
  <c r="F529" i="4"/>
  <c r="E68" i="5"/>
  <c r="D118" i="5"/>
  <c r="F119" i="5"/>
  <c r="G291" i="9"/>
  <c r="E291" i="9" s="1"/>
  <c r="B291" i="9" s="1"/>
  <c r="F149" i="5"/>
  <c r="D35" i="6"/>
  <c r="D263" i="4"/>
  <c r="D459" i="4"/>
  <c r="D420" i="4" s="1"/>
  <c r="D580" i="4"/>
  <c r="F45" i="5"/>
  <c r="G308" i="9"/>
  <c r="E308" i="9" s="1"/>
  <c r="B308" i="9" s="1"/>
  <c r="D176" i="5"/>
  <c r="E310" i="9"/>
  <c r="B310" i="9" s="1"/>
  <c r="E206" i="5"/>
  <c r="F36" i="6"/>
  <c r="F130" i="6"/>
  <c r="D129" i="6"/>
  <c r="D43" i="8"/>
  <c r="E529" i="4"/>
  <c r="E143" i="9"/>
  <c r="B143" i="9" s="1"/>
  <c r="F13" i="5"/>
  <c r="D12" i="5"/>
  <c r="D69" i="5"/>
  <c r="F79" i="5"/>
  <c r="D78" i="5"/>
  <c r="F135" i="5"/>
  <c r="D134" i="5"/>
  <c r="F245" i="5"/>
  <c r="E35" i="6"/>
  <c r="D89" i="6"/>
  <c r="F94"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192" i="9"/>
  <c r="E192" i="9" s="1"/>
  <c r="G190" i="9"/>
  <c r="E190" i="9" s="1"/>
  <c r="B190" i="9" s="1"/>
  <c r="G165" i="9"/>
  <c r="G164" i="9"/>
  <c r="E164" i="9" s="1"/>
  <c r="B164" i="9" s="1"/>
  <c r="G163" i="9"/>
  <c r="E163" i="9" s="1"/>
  <c r="B163" i="9" s="1"/>
  <c r="G162" i="9"/>
  <c r="E162" i="9" s="1"/>
  <c r="B162" i="9" s="1"/>
  <c r="G161" i="9"/>
  <c r="E161" i="9" s="1"/>
  <c r="B161" i="9" s="1"/>
  <c r="G281" i="9"/>
  <c r="E281" i="9" s="1"/>
  <c r="B281" i="9" s="1"/>
  <c r="G279" i="9"/>
  <c r="E279" i="9" s="1"/>
  <c r="B279" i="9" s="1"/>
  <c r="I10" i="9"/>
  <c r="H165" i="9"/>
  <c r="G166" i="9"/>
  <c r="E166" i="9" s="1"/>
  <c r="B166" i="9" s="1"/>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E290" i="9"/>
  <c r="B290" i="9" s="1"/>
  <c r="D114" i="6"/>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B148" i="9"/>
  <c r="E151" i="9"/>
  <c r="B151" i="9" s="1"/>
  <c r="B156" i="9"/>
  <c r="E159" i="9"/>
  <c r="B159" i="9" s="1"/>
  <c r="F277" i="9"/>
  <c r="B252" i="9"/>
  <c r="B256" i="9"/>
  <c r="B260" i="9"/>
  <c r="B264" i="9"/>
  <c r="B268" i="9"/>
  <c r="B295" i="9"/>
  <c r="B299" i="9"/>
  <c r="B303" i="9"/>
  <c r="B307" i="9"/>
  <c r="B287" i="9"/>
  <c r="E294" i="9"/>
  <c r="B294" i="9" s="1"/>
  <c r="E298" i="9"/>
  <c r="B298" i="9" s="1"/>
  <c r="E302" i="9"/>
  <c r="B302" i="9" s="1"/>
  <c r="F218" i="9"/>
  <c r="B218" i="9" s="1"/>
  <c r="F219" i="9"/>
  <c r="B219" i="9" s="1"/>
  <c r="F222" i="9"/>
  <c r="B222" i="9" s="1"/>
  <c r="F223" i="9"/>
  <c r="B223" i="9" s="1"/>
  <c r="F227" i="9"/>
  <c r="B227" i="9" s="1"/>
  <c r="F231" i="9"/>
  <c r="B231" i="9" s="1"/>
  <c r="F235" i="9"/>
  <c r="B235" i="9" s="1"/>
  <c r="F239" i="9"/>
  <c r="B239" i="9" s="1"/>
  <c r="F243" i="9"/>
  <c r="B243" i="9" s="1"/>
  <c r="F247" i="9"/>
  <c r="B247" i="9" s="1"/>
  <c r="F250" i="9"/>
  <c r="B250" i="9" s="1"/>
  <c r="F251" i="9"/>
  <c r="B251" i="9" s="1"/>
  <c r="F254" i="9"/>
  <c r="B254" i="9" s="1"/>
  <c r="F255" i="9"/>
  <c r="B255" i="9" s="1"/>
  <c r="F258" i="9"/>
  <c r="B258" i="9" s="1"/>
  <c r="F259" i="9"/>
  <c r="B259" i="9" s="1"/>
  <c r="F262" i="9"/>
  <c r="B262" i="9" s="1"/>
  <c r="F263" i="9"/>
  <c r="B263" i="9" s="1"/>
  <c r="F266" i="9"/>
  <c r="B266" i="9" s="1"/>
  <c r="F267" i="9"/>
  <c r="B267" i="9" s="1"/>
  <c r="F270" i="9"/>
  <c r="B270" i="9" s="1"/>
  <c r="F271" i="9"/>
  <c r="B271" i="9" s="1"/>
  <c r="E286" i="9"/>
  <c r="B286" i="9" s="1"/>
  <c r="B292" i="9"/>
  <c r="B304" i="9"/>
  <c r="E237" i="5" l="1"/>
  <c r="F237" i="5" s="1"/>
  <c r="H1222" i="1"/>
  <c r="E7" i="5"/>
  <c r="I20" i="3" s="1"/>
  <c r="B192" i="9"/>
  <c r="F213" i="9"/>
  <c r="B213" i="9" s="1"/>
  <c r="E141" i="6"/>
  <c r="I28" i="3" s="1"/>
  <c r="F593" i="4"/>
  <c r="G611" i="1"/>
  <c r="H611" i="1"/>
  <c r="G587" i="1"/>
  <c r="H587" i="1"/>
  <c r="G364" i="1"/>
  <c r="E350" i="4"/>
  <c r="D345" i="1" s="1"/>
  <c r="F644" i="4"/>
  <c r="E151" i="4"/>
  <c r="I17" i="3" s="1"/>
  <c r="H215" i="1"/>
  <c r="G215" i="1"/>
  <c r="H206" i="1"/>
  <c r="G206" i="1"/>
  <c r="G159" i="1"/>
  <c r="F163" i="4"/>
  <c r="H160" i="1"/>
  <c r="G160" i="1"/>
  <c r="E21" i="9"/>
  <c r="B21" i="9" s="1"/>
  <c r="G295" i="1"/>
  <c r="H295" i="1"/>
  <c r="G102" i="1"/>
  <c r="F106" i="4"/>
  <c r="G103" i="1"/>
  <c r="F82" i="4"/>
  <c r="H79" i="1"/>
  <c r="G79" i="1"/>
  <c r="E6" i="4"/>
  <c r="H3" i="1"/>
  <c r="G3" i="1"/>
  <c r="H1424" i="1"/>
  <c r="H29" i="3"/>
  <c r="G1454" i="1"/>
  <c r="H1454" i="1"/>
  <c r="H1436" i="1"/>
  <c r="G1436" i="1"/>
  <c r="G316" i="9"/>
  <c r="E316" i="9" s="1"/>
  <c r="B316" i="9" s="1"/>
  <c r="H1499" i="1"/>
  <c r="D42" i="8"/>
  <c r="H1576" i="1"/>
  <c r="G1576" i="1"/>
  <c r="D635" i="4"/>
  <c r="C414" i="1"/>
  <c r="D407" i="4"/>
  <c r="F298" i="4"/>
  <c r="C293" i="1"/>
  <c r="K1451" i="9"/>
  <c r="G314" i="9"/>
  <c r="E314" i="9" s="1"/>
  <c r="B314" i="9" s="1"/>
  <c r="I34" i="3"/>
  <c r="C1517" i="1"/>
  <c r="F215" i="4"/>
  <c r="D151" i="4"/>
  <c r="C211" i="1"/>
  <c r="E165" i="9"/>
  <c r="B165" i="9" s="1"/>
  <c r="F134" i="5"/>
  <c r="C1112" i="1"/>
  <c r="F69" i="5"/>
  <c r="D68" i="5"/>
  <c r="C1047" i="1"/>
  <c r="E528" i="4"/>
  <c r="F528" i="4" s="1"/>
  <c r="D523" i="1"/>
  <c r="D175" i="5"/>
  <c r="H22" i="3"/>
  <c r="C1153" i="1"/>
  <c r="F580" i="4"/>
  <c r="C574" i="1"/>
  <c r="G313" i="9"/>
  <c r="E313" i="9" s="1"/>
  <c r="F133" i="4"/>
  <c r="C129" i="1"/>
  <c r="F472" i="4"/>
  <c r="C466" i="1"/>
  <c r="F114" i="6"/>
  <c r="H27" i="3"/>
  <c r="C1408" i="1"/>
  <c r="F363" i="4"/>
  <c r="C358" i="1"/>
  <c r="F89" i="6"/>
  <c r="C1383" i="1"/>
  <c r="F12" i="5"/>
  <c r="D7" i="5"/>
  <c r="C990" i="1"/>
  <c r="F459" i="4"/>
  <c r="C453" i="1"/>
  <c r="F35" i="6"/>
  <c r="H25" i="3"/>
  <c r="C1329" i="1"/>
  <c r="F118" i="5"/>
  <c r="C1096" i="1"/>
  <c r="D293" i="1"/>
  <c r="F484" i="4"/>
  <c r="C478" i="1"/>
  <c r="F351" i="4"/>
  <c r="D350" i="4"/>
  <c r="C346" i="1"/>
  <c r="F50" i="4"/>
  <c r="C46" i="1"/>
  <c r="F252" i="4"/>
  <c r="C248" i="1"/>
  <c r="F129" i="6"/>
  <c r="C1423" i="1"/>
  <c r="D636" i="4"/>
  <c r="C522" i="1"/>
  <c r="F311" i="4"/>
  <c r="C306" i="1"/>
  <c r="F643" i="4"/>
  <c r="C637" i="1"/>
  <c r="I25" i="3"/>
  <c r="D1329" i="1"/>
  <c r="F78" i="5"/>
  <c r="C1056" i="1"/>
  <c r="C1518" i="1"/>
  <c r="I35" i="3"/>
  <c r="H311" i="9"/>
  <c r="E311" i="9" s="1"/>
  <c r="B311" i="9" s="1"/>
  <c r="E176" i="5"/>
  <c r="D1183" i="1"/>
  <c r="F263" i="4"/>
  <c r="C259" i="1"/>
  <c r="I21" i="3"/>
  <c r="D1046" i="1"/>
  <c r="G318" i="9"/>
  <c r="E318" i="9" s="1"/>
  <c r="D141" i="6"/>
  <c r="H24" i="3"/>
  <c r="F5" i="6"/>
  <c r="C1299" i="1"/>
  <c r="F224" i="4"/>
  <c r="C220" i="1"/>
  <c r="E420" i="4"/>
  <c r="D6" i="4"/>
  <c r="G638" i="1"/>
  <c r="H638" i="1"/>
  <c r="D1214" i="1" l="1"/>
  <c r="H1214" i="1" s="1"/>
  <c r="I23" i="3"/>
  <c r="D985" i="1"/>
  <c r="E6" i="5"/>
  <c r="D984" i="1" s="1"/>
  <c r="D1435" i="1"/>
  <c r="E407" i="4"/>
  <c r="D402" i="1" s="1"/>
  <c r="E408" i="4"/>
  <c r="D403" i="1" s="1"/>
  <c r="D147" i="1"/>
  <c r="E289" i="4"/>
  <c r="D285" i="1" s="1"/>
  <c r="D2" i="1"/>
  <c r="E412" i="4"/>
  <c r="D407" i="1" s="1"/>
  <c r="I16" i="3"/>
  <c r="E315" i="9"/>
  <c r="I10" i="3" s="1"/>
  <c r="E317" i="9"/>
  <c r="B318" i="9"/>
  <c r="G306" i="1"/>
  <c r="H306" i="1"/>
  <c r="F407" i="4"/>
  <c r="C402" i="1"/>
  <c r="H1183" i="1"/>
  <c r="G1183" i="1"/>
  <c r="D408" i="4"/>
  <c r="F350" i="4"/>
  <c r="C345" i="1"/>
  <c r="H1096" i="1"/>
  <c r="G1096" i="1"/>
  <c r="G523" i="1"/>
  <c r="H523" i="1"/>
  <c r="E175" i="5"/>
  <c r="D1152" i="1" s="1"/>
  <c r="I22" i="3"/>
  <c r="D1153" i="1"/>
  <c r="G1153" i="1" s="1"/>
  <c r="H19" i="9"/>
  <c r="E19" i="9" s="1"/>
  <c r="B19" i="9" s="1"/>
  <c r="H1056" i="1"/>
  <c r="G1056" i="1"/>
  <c r="G637" i="1"/>
  <c r="H637" i="1"/>
  <c r="G46" i="1"/>
  <c r="H46" i="1"/>
  <c r="G453" i="1"/>
  <c r="H453" i="1"/>
  <c r="G466" i="1"/>
  <c r="H466" i="1"/>
  <c r="E312" i="9"/>
  <c r="B313" i="9"/>
  <c r="F176" i="5"/>
  <c r="E636" i="4"/>
  <c r="D630" i="1" s="1"/>
  <c r="D522" i="1"/>
  <c r="H522" i="1" s="1"/>
  <c r="H1112" i="1"/>
  <c r="G1112" i="1"/>
  <c r="G211" i="1"/>
  <c r="H211" i="1"/>
  <c r="G293" i="1"/>
  <c r="H293" i="1"/>
  <c r="F635" i="4"/>
  <c r="C629" i="1"/>
  <c r="E635" i="4"/>
  <c r="D629" i="1" s="1"/>
  <c r="D414" i="1"/>
  <c r="G414" i="1" s="1"/>
  <c r="H1299" i="1"/>
  <c r="G1299" i="1"/>
  <c r="G248" i="1"/>
  <c r="H248" i="1"/>
  <c r="G346" i="1"/>
  <c r="H346" i="1"/>
  <c r="H990" i="1"/>
  <c r="G990" i="1"/>
  <c r="G129" i="1"/>
  <c r="H129" i="1"/>
  <c r="C1152" i="1"/>
  <c r="H21" i="3"/>
  <c r="F68" i="5"/>
  <c r="C1046" i="1"/>
  <c r="G220" i="1"/>
  <c r="H220" i="1"/>
  <c r="H1518" i="1"/>
  <c r="G1518" i="1"/>
  <c r="H1423" i="1"/>
  <c r="G1423" i="1"/>
  <c r="F7" i="5"/>
  <c r="D6" i="5"/>
  <c r="H20" i="3"/>
  <c r="C985" i="1"/>
  <c r="G358" i="1"/>
  <c r="H358" i="1"/>
  <c r="F6" i="4"/>
  <c r="H16" i="3"/>
  <c r="D412" i="4"/>
  <c r="C2" i="1"/>
  <c r="F141" i="6"/>
  <c r="H28" i="3"/>
  <c r="C1435" i="1"/>
  <c r="H9" i="3" s="1"/>
  <c r="G259" i="1"/>
  <c r="H259" i="1"/>
  <c r="C630" i="1"/>
  <c r="G478" i="1"/>
  <c r="H478" i="1"/>
  <c r="H1329" i="1"/>
  <c r="G1329" i="1"/>
  <c r="H1383" i="1"/>
  <c r="G1383" i="1"/>
  <c r="H1408" i="1"/>
  <c r="G1408" i="1"/>
  <c r="G574" i="1"/>
  <c r="H574" i="1"/>
  <c r="H1047" i="1"/>
  <c r="G1047" i="1"/>
  <c r="H17" i="3"/>
  <c r="D289" i="4"/>
  <c r="F151" i="4"/>
  <c r="C147" i="1"/>
  <c r="G1517" i="1"/>
  <c r="H1517" i="1"/>
  <c r="H11" i="3"/>
  <c r="F420" i="4"/>
  <c r="G1214" i="1" l="1"/>
  <c r="H1153" i="1"/>
  <c r="F636" i="4"/>
  <c r="E290" i="4"/>
  <c r="D286" i="1" s="1"/>
  <c r="E413" i="4"/>
  <c r="E414" i="4" s="1"/>
  <c r="D409" i="1" s="1"/>
  <c r="E291" i="4"/>
  <c r="D287" i="1" s="1"/>
  <c r="E639" i="4"/>
  <c r="D633" i="1" s="1"/>
  <c r="K3" i="9"/>
  <c r="I9" i="3"/>
  <c r="G2" i="1"/>
  <c r="H2" i="1"/>
  <c r="G629" i="1"/>
  <c r="H629" i="1"/>
  <c r="G522" i="1"/>
  <c r="H278" i="9"/>
  <c r="H1152" i="1"/>
  <c r="G1152" i="1"/>
  <c r="H414" i="1"/>
  <c r="F408" i="4"/>
  <c r="C403" i="1"/>
  <c r="E640" i="4"/>
  <c r="G402" i="1"/>
  <c r="H402" i="1"/>
  <c r="G630" i="1"/>
  <c r="H630" i="1"/>
  <c r="H1435" i="1"/>
  <c r="G1435" i="1"/>
  <c r="F412" i="4"/>
  <c r="D639" i="4"/>
  <c r="C407" i="1"/>
  <c r="D413" i="4"/>
  <c r="F289" i="4"/>
  <c r="D291" i="4"/>
  <c r="C285" i="1"/>
  <c r="D290" i="4"/>
  <c r="G278" i="9"/>
  <c r="G285" i="9"/>
  <c r="E285" i="9" s="1"/>
  <c r="B285" i="9" s="1"/>
  <c r="F6" i="5"/>
  <c r="C984" i="1"/>
  <c r="H1046" i="1"/>
  <c r="G1046" i="1"/>
  <c r="F175" i="5"/>
  <c r="G147" i="1"/>
  <c r="H147" i="1"/>
  <c r="H985" i="1"/>
  <c r="G985" i="1"/>
  <c r="N3" i="9"/>
  <c r="I11" i="3"/>
  <c r="G345" i="1"/>
  <c r="H345" i="1"/>
  <c r="E278" i="9" l="1"/>
  <c r="E277" i="9" s="1"/>
  <c r="D408" i="1"/>
  <c r="E415" i="4"/>
  <c r="D410" i="1" s="1"/>
  <c r="F291" i="4"/>
  <c r="C287" i="1"/>
  <c r="F639" i="4"/>
  <c r="D641" i="4"/>
  <c r="C633" i="1"/>
  <c r="E642" i="4"/>
  <c r="D634" i="1"/>
  <c r="E641" i="4"/>
  <c r="G285" i="1"/>
  <c r="H285" i="1"/>
  <c r="G407" i="1"/>
  <c r="H407" i="1"/>
  <c r="G403" i="1"/>
  <c r="H403" i="1"/>
  <c r="H8" i="3"/>
  <c r="H984" i="1"/>
  <c r="G984" i="1"/>
  <c r="F290" i="4"/>
  <c r="C286" i="1"/>
  <c r="D640" i="4"/>
  <c r="D415" i="4"/>
  <c r="F413" i="4"/>
  <c r="C408" i="1"/>
  <c r="D414" i="4"/>
  <c r="B278" i="9" l="1"/>
  <c r="F414" i="4"/>
  <c r="C409" i="1"/>
  <c r="D642" i="4"/>
  <c r="F640" i="4"/>
  <c r="C634" i="1"/>
  <c r="G286" i="1"/>
  <c r="H286" i="1"/>
  <c r="G633" i="1"/>
  <c r="H633" i="1"/>
  <c r="F415" i="4"/>
  <c r="C410" i="1"/>
  <c r="G408" i="1"/>
  <c r="H408" i="1"/>
  <c r="E646" i="4"/>
  <c r="D636" i="1"/>
  <c r="G287" i="1"/>
  <c r="H287" i="1"/>
  <c r="M3" i="9"/>
  <c r="I8" i="3"/>
  <c r="E645" i="4"/>
  <c r="D635" i="1"/>
  <c r="F641" i="4"/>
  <c r="D645" i="4"/>
  <c r="C635" i="1"/>
  <c r="I18" i="3" l="1"/>
  <c r="D639" i="1"/>
  <c r="F645" i="4"/>
  <c r="H18" i="3"/>
  <c r="C639" i="1"/>
  <c r="G635" i="1"/>
  <c r="H635" i="1"/>
  <c r="G634" i="1"/>
  <c r="H634" i="1"/>
  <c r="I19" i="3"/>
  <c r="D640" i="1"/>
  <c r="G410" i="1"/>
  <c r="H410" i="1"/>
  <c r="D646" i="4"/>
  <c r="F642" i="4"/>
  <c r="C636" i="1"/>
  <c r="G409" i="1"/>
  <c r="H409" i="1"/>
  <c r="G639" i="1" l="1"/>
  <c r="H639" i="1"/>
  <c r="G636" i="1"/>
  <c r="H636" i="1"/>
  <c r="H19" i="3"/>
  <c r="F646" i="4"/>
  <c r="C640" i="1"/>
  <c r="G276" i="9"/>
  <c r="E276" i="9" s="1"/>
  <c r="B276" i="9" s="1"/>
  <c r="G640" i="1" l="1"/>
  <c r="H640" i="1"/>
  <c r="H7" i="3"/>
  <c r="J3" i="9" l="1"/>
  <c r="G274" i="9" l="1"/>
  <c r="M272" i="9"/>
  <c r="H274" i="9"/>
  <c r="L272" i="9"/>
  <c r="H18" i="9"/>
  <c r="G18" i="9"/>
  <c r="J9" i="9"/>
  <c r="H15" i="9"/>
  <c r="K5" i="9"/>
  <c r="J10" i="9"/>
  <c r="M16" i="9"/>
  <c r="J7" i="9"/>
  <c r="I12" i="9"/>
  <c r="I5" i="9"/>
  <c r="K11" i="9"/>
  <c r="H16" i="9"/>
  <c r="J5" i="9"/>
  <c r="L16" i="9"/>
  <c r="H17" i="9"/>
  <c r="M15" i="9"/>
  <c r="K7" i="9"/>
  <c r="J12" i="9"/>
  <c r="J17" i="9"/>
  <c r="K9" i="9"/>
  <c r="L15" i="9"/>
  <c r="K6" i="9"/>
  <c r="J11" i="9"/>
  <c r="I17" i="9"/>
  <c r="I9" i="9"/>
  <c r="G15" i="9"/>
  <c r="J6" i="9"/>
  <c r="I11" i="9"/>
  <c r="I8" i="9"/>
  <c r="K8" i="9"/>
  <c r="J13" i="9"/>
  <c r="I6" i="9"/>
  <c r="K12" i="9"/>
  <c r="G17" i="9"/>
  <c r="I7" i="9"/>
  <c r="K13" i="9"/>
  <c r="K10" i="9"/>
  <c r="G16" i="9"/>
  <c r="J8" i="9"/>
  <c r="I13" i="9"/>
  <c r="F272" i="9" l="1"/>
  <c r="B272" i="9" s="1"/>
  <c r="E274" i="9"/>
  <c r="E20" i="9" s="1"/>
  <c r="I7" i="3" s="1"/>
  <c r="E16" i="9"/>
  <c r="E17" i="9"/>
  <c r="B17" i="9" s="1"/>
  <c r="E15" i="9"/>
  <c r="F16" i="9"/>
  <c r="E18" i="9"/>
  <c r="B18" i="9" s="1"/>
  <c r="E5" i="9"/>
  <c r="B5" i="9" s="1"/>
  <c r="E13" i="9"/>
  <c r="B13" i="9" s="1"/>
  <c r="E6" i="9"/>
  <c r="B6" i="9" s="1"/>
  <c r="E11" i="9"/>
  <c r="B11" i="9" s="1"/>
  <c r="E7" i="9"/>
  <c r="B7" i="9" s="1"/>
  <c r="E10" i="9"/>
  <c r="B10" i="9" s="1"/>
  <c r="E8" i="9"/>
  <c r="B8" i="9" s="1"/>
  <c r="E9" i="9"/>
  <c r="B9" i="9" s="1"/>
  <c r="F15" i="9"/>
  <c r="E12" i="9"/>
  <c r="B12" i="9" s="1"/>
  <c r="B274" i="9" l="1"/>
  <c r="F20" i="9"/>
  <c r="F14" i="9"/>
  <c r="B16" i="9"/>
  <c r="E14" i="9"/>
  <c r="B15" i="9"/>
  <c r="E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<sst xmlns="http://schemas.openxmlformats.org/spreadsheetml/2006/main" count="4374" uniqueCount="3427">
  <si>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</si>
  <si>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</si>
  <si>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</si>
  <si>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</si>
  <si>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</si>
  <si>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</si>
  <si>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</si>
  <si>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</si>
  <si>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</si>
  <si>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</si>
  <si>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</si>
  <si>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</si>
  <si>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</si>
  <si>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</si>
  <si>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</si>
  <si>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</si>
  <si>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</si>
  <si>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</si>
  <si>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</si>
  <si>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</si>
  <si>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</si>
  <si>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</si>
  <si>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</si>
  <si>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</si>
  <si>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</si>
  <si>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</si>
  <si>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</si>
  <si>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</si>
  <si>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</si>
  <si>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</si>
  <si>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</si>
  <si>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GRUBIŠNO POLJE</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</si>
  <si>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</si>
  <si>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</si>
  <si>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</si>
  <si>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</si>
  <si>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</si>
  <si>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</si>
  <si>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</si>
  <si>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</si>
  <si>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</si>
  <si>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</si>
  <si>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</si>
  <si>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</si>
  <si>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</si>
  <si>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</si>
  <si>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</si>
  <si>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</si>
  <si>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</si>
  <si>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34792 - GRAD GRUBIŠNO POLJE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</si>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</sst>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6068531.3900000006</v>
      </c>
      <c r="D2" s="6">
        <f>'PR-RAS'!E6</f>
        <v>7961181.0999999996</v>
      </c>
      <c r="E2" s="6">
        <v>0</v>
      </c>
      <c r="F2" s="6">
        <v>0</v>
      </c>
      <c r="G2" s="7">
        <f t="shared" ref="G2:G264" si="0">(B2/1000)*(C2*1+D2*2)</f>
        <v>21990.89359</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1230767.26</v>
      </c>
      <c r="D3" s="1">
        <f>'PR-RAS'!E7</f>
        <v>1563634.1400000001</v>
      </c>
      <c r="E3" s="1">
        <v>0</v>
      </c>
      <c r="F3" s="1">
        <v>0</v>
      </c>
      <c r="G3" s="2">
        <f t="shared" si="0"/>
        <v>8716.0710799999997</v>
      </c>
      <c r="H3" s="2">
        <f t="shared" si="1"/>
        <v>0.40000000013969839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1128204.8500000001</v>
      </c>
      <c r="D4" s="1">
        <f>'PR-RAS'!E8</f>
        <v>1450124.57</v>
      </c>
      <c r="E4" s="1">
        <v>0</v>
      </c>
      <c r="F4" s="1">
        <v>0</v>
      </c>
      <c r="G4" s="2">
        <f t="shared" si="0"/>
        <v>12085.361970000002</v>
      </c>
      <c r="H4" s="2">
        <f t="shared" si="1"/>
        <v>0.57999999984167516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966094.56</v>
      </c>
      <c r="D5" s="1">
        <f>'PR-RAS'!E9</f>
        <v>1379268.94</v>
      </c>
      <c r="E5" s="1">
        <v>0</v>
      </c>
      <c r="F5" s="1">
        <v>0</v>
      </c>
      <c r="G5" s="2">
        <f t="shared" si="0"/>
        <v>14898.529759999999</v>
      </c>
      <c r="H5" s="2">
        <f t="shared" si="1"/>
        <v>0.5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156086.96</v>
      </c>
      <c r="D6" s="1">
        <f>'PR-RAS'!E10</f>
        <v>170135.55</v>
      </c>
      <c r="E6" s="1">
        <v>0</v>
      </c>
      <c r="F6" s="1">
        <v>0</v>
      </c>
      <c r="G6" s="2">
        <f t="shared" si="0"/>
        <v>2481.7902999999997</v>
      </c>
      <c r="H6" s="2">
        <f t="shared" si="1"/>
        <v>0.4900000000197906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34089.03</v>
      </c>
      <c r="D7" s="1">
        <f>'PR-RAS'!E11</f>
        <v>37709.25</v>
      </c>
      <c r="E7" s="1">
        <v>0</v>
      </c>
      <c r="F7" s="1">
        <v>0</v>
      </c>
      <c r="G7" s="2">
        <f t="shared" si="0"/>
        <v>657.04517999999996</v>
      </c>
      <c r="H7" s="2">
        <f t="shared" si="1"/>
        <v>0.27999999999883585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65495.040000000001</v>
      </c>
      <c r="D8" s="1">
        <f>'PR-RAS'!E12</f>
        <v>82198.02</v>
      </c>
      <c r="E8" s="1">
        <v>0</v>
      </c>
      <c r="F8" s="1">
        <v>0</v>
      </c>
      <c r="G8" s="2">
        <f t="shared" si="0"/>
        <v>1609.2375600000003</v>
      </c>
      <c r="H8" s="2">
        <f t="shared" si="1"/>
        <v>6.0000000004947651E-2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131098.82</v>
      </c>
      <c r="D9" s="1">
        <f>'PR-RAS'!E13</f>
        <v>64143.6</v>
      </c>
      <c r="E9" s="1">
        <v>0</v>
      </c>
      <c r="F9" s="1">
        <v>0</v>
      </c>
      <c r="G9" s="2">
        <f t="shared" si="0"/>
        <v>2075.0881600000002</v>
      </c>
      <c r="H9" s="2">
        <f t="shared" si="1"/>
        <v>0.57999999999447027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224659.56</v>
      </c>
      <c r="D11" s="1">
        <f>'PR-RAS'!E15</f>
        <v>283330.78999999998</v>
      </c>
      <c r="E11" s="1">
        <v>0</v>
      </c>
      <c r="F11" s="1">
        <v>0</v>
      </c>
      <c r="G11" s="2">
        <f t="shared" si="0"/>
        <v>7913.2113999999992</v>
      </c>
      <c r="H11" s="2">
        <f t="shared" si="1"/>
        <v>0.65000000002328306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86300.42</v>
      </c>
      <c r="D19" s="1">
        <f>'PR-RAS'!E23</f>
        <v>97496.3</v>
      </c>
      <c r="E19" s="1">
        <v>0</v>
      </c>
      <c r="F19" s="1">
        <v>0</v>
      </c>
      <c r="G19" s="2">
        <f t="shared" si="0"/>
        <v>5063.2743600000003</v>
      </c>
      <c r="H19" s="2">
        <f t="shared" si="1"/>
        <v>0.72000000000116415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3229.11</v>
      </c>
      <c r="D20" s="1">
        <f>'PR-RAS'!E24</f>
        <v>3936.85</v>
      </c>
      <c r="E20" s="1">
        <v>0</v>
      </c>
      <c r="F20" s="1">
        <v>0</v>
      </c>
      <c r="G20" s="2">
        <f t="shared" si="0"/>
        <v>210.95338999999998</v>
      </c>
      <c r="H20" s="2">
        <f t="shared" si="1"/>
        <v>0.26000000000021828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83071.31</v>
      </c>
      <c r="D23" s="1">
        <f>'PR-RAS'!E27</f>
        <v>93559.45</v>
      </c>
      <c r="E23" s="1">
        <v>0</v>
      </c>
      <c r="F23" s="1">
        <v>0</v>
      </c>
      <c r="G23" s="2">
        <f t="shared" si="0"/>
        <v>5944.1846199999991</v>
      </c>
      <c r="H23" s="2">
        <f t="shared" si="1"/>
        <v>0.75999999999476131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16261.99</v>
      </c>
      <c r="D25" s="1">
        <f>'PR-RAS'!E29</f>
        <v>16013.27</v>
      </c>
      <c r="E25" s="1">
        <v>0</v>
      </c>
      <c r="F25" s="1">
        <v>0</v>
      </c>
      <c r="G25" s="2">
        <f t="shared" si="0"/>
        <v>1158.92472</v>
      </c>
      <c r="H25" s="2">
        <f t="shared" si="1"/>
        <v>0.28000000000065484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16261.99</v>
      </c>
      <c r="D27" s="1">
        <f>'PR-RAS'!E31</f>
        <v>16013.27</v>
      </c>
      <c r="E27" s="1">
        <v>0</v>
      </c>
      <c r="F27" s="1">
        <v>0</v>
      </c>
      <c r="G27" s="2">
        <f t="shared" si="0"/>
        <v>1255.5017799999998</v>
      </c>
      <c r="H27" s="2">
        <f t="shared" si="1"/>
        <v>0.28000000000065484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3344060.0200000005</v>
      </c>
      <c r="D46" s="1">
        <f>'PR-RAS'!E50</f>
        <v>4661635.21</v>
      </c>
      <c r="E46" s="1">
        <v>0</v>
      </c>
      <c r="F46" s="1">
        <v>0</v>
      </c>
      <c r="G46" s="2">
        <f t="shared" si="0"/>
        <v>570029.86979999999</v>
      </c>
      <c r="H46" s="2">
        <f t="shared" si="1"/>
        <v>0.23000000044703484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2730623.2600000002</v>
      </c>
      <c r="D55" s="1">
        <f>'PR-RAS'!E59</f>
        <v>1586984.69</v>
      </c>
      <c r="E55" s="1">
        <v>0</v>
      </c>
      <c r="F55" s="1">
        <v>0</v>
      </c>
      <c r="G55" s="2">
        <f t="shared" si="0"/>
        <v>318848.00256000005</v>
      </c>
      <c r="H55" s="2">
        <f t="shared" si="1"/>
        <v>0.57000000029802322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2587112.7000000002</v>
      </c>
      <c r="D56" s="1">
        <f>'PR-RAS'!E60</f>
        <v>1476484.69</v>
      </c>
      <c r="E56" s="1">
        <v>0</v>
      </c>
      <c r="F56" s="1">
        <v>0</v>
      </c>
      <c r="G56" s="2">
        <f t="shared" si="0"/>
        <v>304704.51439999999</v>
      </c>
      <c r="H56" s="2">
        <f t="shared" si="1"/>
        <v>0.60999999986961484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143510.56</v>
      </c>
      <c r="D57" s="1">
        <f>'PR-RAS'!E61</f>
        <v>110500</v>
      </c>
      <c r="E57" s="1">
        <v>0</v>
      </c>
      <c r="F57" s="1">
        <v>0</v>
      </c>
      <c r="G57" s="2">
        <f t="shared" si="0"/>
        <v>20412.591359999999</v>
      </c>
      <c r="H57" s="2">
        <f t="shared" si="1"/>
        <v>0.44000000000232831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74354.16</v>
      </c>
      <c r="D58" s="1">
        <f>'PR-RAS'!E62</f>
        <v>252441.65</v>
      </c>
      <c r="E58" s="1">
        <v>0</v>
      </c>
      <c r="F58" s="1">
        <v>0</v>
      </c>
      <c r="G58" s="2">
        <f t="shared" si="0"/>
        <v>33016.535219999998</v>
      </c>
      <c r="H58" s="2">
        <f t="shared" si="1"/>
        <v>0.51000000000931323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46727.46</v>
      </c>
      <c r="D59" s="1">
        <f>'PR-RAS'!E63</f>
        <v>24094.959999999999</v>
      </c>
      <c r="E59" s="1">
        <v>0</v>
      </c>
      <c r="F59" s="1">
        <v>0</v>
      </c>
      <c r="G59" s="2">
        <f t="shared" si="0"/>
        <v>5505.2080400000004</v>
      </c>
      <c r="H59" s="2">
        <f t="shared" si="1"/>
        <v>0.5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27626.7</v>
      </c>
      <c r="D60" s="1">
        <f>'PR-RAS'!E64</f>
        <v>228346.69</v>
      </c>
      <c r="E60" s="1">
        <v>0</v>
      </c>
      <c r="F60" s="1">
        <v>0</v>
      </c>
      <c r="G60" s="2">
        <f t="shared" si="0"/>
        <v>28574.884719999998</v>
      </c>
      <c r="H60" s="2">
        <f t="shared" si="1"/>
        <v>0.6099999999969441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446202.2</v>
      </c>
      <c r="D61" s="1">
        <f>'PR-RAS'!E65</f>
        <v>454123.16</v>
      </c>
      <c r="E61" s="1">
        <v>0</v>
      </c>
      <c r="F61" s="1">
        <v>0</v>
      </c>
      <c r="G61" s="2">
        <f t="shared" si="0"/>
        <v>81266.911200000002</v>
      </c>
      <c r="H61" s="2">
        <f t="shared" si="1"/>
        <v>0.35999999998603016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446202.2</v>
      </c>
      <c r="D62" s="1">
        <f>'PR-RAS'!E66</f>
        <v>454123.16</v>
      </c>
      <c r="E62" s="1">
        <v>0</v>
      </c>
      <c r="F62" s="1">
        <v>0</v>
      </c>
      <c r="G62" s="2">
        <f t="shared" si="0"/>
        <v>82621.359719999993</v>
      </c>
      <c r="H62" s="2">
        <f t="shared" si="1"/>
        <v>0.35999999998603016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92880.4</v>
      </c>
      <c r="D70" s="1">
        <f>'PR-RAS'!E74</f>
        <v>2368085.71</v>
      </c>
      <c r="E70" s="1">
        <v>0</v>
      </c>
      <c r="F70" s="1">
        <v>0</v>
      </c>
      <c r="G70" s="2">
        <f t="shared" si="0"/>
        <v>333204.57558000006</v>
      </c>
      <c r="H70" s="2">
        <f t="shared" si="1"/>
        <v>0.69000000003143214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92880.4</v>
      </c>
      <c r="D71" s="1">
        <f>'PR-RAS'!E75</f>
        <v>401645.36</v>
      </c>
      <c r="E71" s="1">
        <v>0</v>
      </c>
      <c r="F71" s="1">
        <v>0</v>
      </c>
      <c r="G71" s="2">
        <f t="shared" si="0"/>
        <v>62731.978400000007</v>
      </c>
      <c r="H71" s="2">
        <f t="shared" si="1"/>
        <v>0.7599999999802094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1966440.35</v>
      </c>
      <c r="E72" s="1">
        <v>0</v>
      </c>
      <c r="F72" s="1">
        <v>0</v>
      </c>
      <c r="G72" s="2">
        <f t="shared" si="0"/>
        <v>279234.52970000001</v>
      </c>
      <c r="H72" s="2">
        <f t="shared" si="1"/>
        <v>0.35000000009313226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670643.06000000006</v>
      </c>
      <c r="D78" s="1">
        <f>'PR-RAS'!E82</f>
        <v>1237500.7400000002</v>
      </c>
      <c r="E78" s="1">
        <v>0</v>
      </c>
      <c r="F78" s="1">
        <v>0</v>
      </c>
      <c r="G78" s="2">
        <f t="shared" si="0"/>
        <v>242214.62958000004</v>
      </c>
      <c r="H78" s="2">
        <f t="shared" si="1"/>
        <v>0.31999999983236194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206.56</v>
      </c>
      <c r="D79" s="1">
        <f>'PR-RAS'!E83</f>
        <v>624.84</v>
      </c>
      <c r="E79" s="1">
        <v>0</v>
      </c>
      <c r="F79" s="1">
        <v>0</v>
      </c>
      <c r="G79" s="2">
        <f t="shared" si="0"/>
        <v>113.58672</v>
      </c>
      <c r="H79" s="2">
        <f t="shared" si="1"/>
        <v>0.59999999999996589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206.56</v>
      </c>
      <c r="D82" s="1">
        <f>'PR-RAS'!E86</f>
        <v>624.84</v>
      </c>
      <c r="E82" s="1">
        <v>0</v>
      </c>
      <c r="F82" s="1">
        <v>0</v>
      </c>
      <c r="G82" s="2">
        <f t="shared" si="0"/>
        <v>117.95544000000001</v>
      </c>
      <c r="H82" s="2">
        <f t="shared" si="1"/>
        <v>0.59999999999996589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670436.5</v>
      </c>
      <c r="D87" s="1">
        <f>'PR-RAS'!E91</f>
        <v>1236875.9000000001</v>
      </c>
      <c r="E87" s="1">
        <v>0</v>
      </c>
      <c r="F87" s="1">
        <v>0</v>
      </c>
      <c r="G87" s="2">
        <f t="shared" si="0"/>
        <v>270400.19380000001</v>
      </c>
      <c r="H87" s="2">
        <f t="shared" si="1"/>
        <v>0.59999999986030161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73475.429999999993</v>
      </c>
      <c r="D89" s="1">
        <f>'PR-RAS'!E93</f>
        <v>73250.87</v>
      </c>
      <c r="E89" s="1">
        <v>0</v>
      </c>
      <c r="F89" s="1">
        <v>0</v>
      </c>
      <c r="G89" s="2">
        <f t="shared" si="0"/>
        <v>19357.990959999999</v>
      </c>
      <c r="H89" s="2">
        <f t="shared" si="1"/>
        <v>0.55999999999767169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595558.55000000005</v>
      </c>
      <c r="D90" s="1">
        <f>'PR-RAS'!E94</f>
        <v>1163129.94</v>
      </c>
      <c r="E90" s="1">
        <v>0</v>
      </c>
      <c r="F90" s="1">
        <v>0</v>
      </c>
      <c r="G90" s="2">
        <f t="shared" si="0"/>
        <v>260041.84026999996</v>
      </c>
      <c r="H90" s="2">
        <f t="shared" si="1"/>
        <v>0.51000000000931323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1402.52</v>
      </c>
      <c r="D93" s="1">
        <f>'PR-RAS'!E97</f>
        <v>495.09</v>
      </c>
      <c r="E93" s="1">
        <v>0</v>
      </c>
      <c r="F93" s="1">
        <v>0</v>
      </c>
      <c r="G93" s="2">
        <f t="shared" si="0"/>
        <v>220.12839999999997</v>
      </c>
      <c r="H93" s="2">
        <f t="shared" si="1"/>
        <v>0.56999999999999318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809907.56</v>
      </c>
      <c r="D102" s="1">
        <f>'PR-RAS'!E106</f>
        <v>486967.35000000003</v>
      </c>
      <c r="E102" s="1">
        <v>0</v>
      </c>
      <c r="F102" s="1">
        <v>0</v>
      </c>
      <c r="G102" s="2">
        <f t="shared" si="0"/>
        <v>180168.06826000003</v>
      </c>
      <c r="H102" s="2">
        <f t="shared" si="1"/>
        <v>0.78999999997904524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46950.04</v>
      </c>
      <c r="D103" s="1">
        <f>'PR-RAS'!E107</f>
        <v>46203.4</v>
      </c>
      <c r="E103" s="1">
        <v>0</v>
      </c>
      <c r="F103" s="1">
        <v>0</v>
      </c>
      <c r="G103" s="2">
        <f t="shared" si="0"/>
        <v>14214.397679999998</v>
      </c>
      <c r="H103" s="2">
        <f t="shared" si="1"/>
        <v>0.44000000000232831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143.34</v>
      </c>
      <c r="D105" s="1">
        <f>'PR-RAS'!E109</f>
        <v>119.43</v>
      </c>
      <c r="E105" s="1">
        <v>0</v>
      </c>
      <c r="F105" s="1">
        <v>0</v>
      </c>
      <c r="G105" s="2">
        <f t="shared" si="0"/>
        <v>39.748800000000003</v>
      </c>
      <c r="H105" s="2">
        <f t="shared" si="1"/>
        <v>0.77000000000001023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800.51</v>
      </c>
      <c r="D106" s="1">
        <f>'PR-RAS'!E110</f>
        <v>77.78</v>
      </c>
      <c r="E106" s="1">
        <v>0</v>
      </c>
      <c r="F106" s="1">
        <v>0</v>
      </c>
      <c r="G106" s="2">
        <f t="shared" si="0"/>
        <v>100.38734999999998</v>
      </c>
      <c r="H106" s="2">
        <f t="shared" si="1"/>
        <v>0.71000000000000796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46006.19</v>
      </c>
      <c r="D107" s="1">
        <f>'PR-RAS'!E111</f>
        <v>46006.19</v>
      </c>
      <c r="E107" s="1">
        <v>0</v>
      </c>
      <c r="F107" s="1">
        <v>0</v>
      </c>
      <c r="G107" s="2">
        <f t="shared" si="0"/>
        <v>14629.968420000001</v>
      </c>
      <c r="H107" s="2">
        <f t="shared" si="1"/>
        <v>0.38000000000465661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547014.06000000006</v>
      </c>
      <c r="D108" s="1">
        <f>'PR-RAS'!E112</f>
        <v>224166.34000000003</v>
      </c>
      <c r="E108" s="1">
        <v>0</v>
      </c>
      <c r="F108" s="1">
        <v>0</v>
      </c>
      <c r="G108" s="2">
        <f t="shared" si="0"/>
        <v>106502.10118000001</v>
      </c>
      <c r="H108" s="2">
        <f t="shared" si="1"/>
        <v>0.40000000008149073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288.27</v>
      </c>
      <c r="D110" s="1">
        <f>'PR-RAS'!E114</f>
        <v>193.57</v>
      </c>
      <c r="E110" s="1">
        <v>0</v>
      </c>
      <c r="F110" s="1">
        <v>0</v>
      </c>
      <c r="G110" s="2">
        <f t="shared" si="0"/>
        <v>73.619689999999991</v>
      </c>
      <c r="H110" s="2">
        <f t="shared" si="1"/>
        <v>0.69999999999998863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434995.05</v>
      </c>
      <c r="D111" s="1">
        <f>'PR-RAS'!E115</f>
        <v>155645.06</v>
      </c>
      <c r="E111" s="1">
        <v>0</v>
      </c>
      <c r="F111" s="1">
        <v>0</v>
      </c>
      <c r="G111" s="2">
        <f t="shared" si="0"/>
        <v>82091.368699999992</v>
      </c>
      <c r="H111" s="2">
        <f t="shared" si="1"/>
        <v>0.10999999998603016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111730.74</v>
      </c>
      <c r="D113" s="1">
        <f>'PR-RAS'!E117</f>
        <v>68327.710000000006</v>
      </c>
      <c r="E113" s="1">
        <v>0</v>
      </c>
      <c r="F113" s="1">
        <v>0</v>
      </c>
      <c r="G113" s="2">
        <f t="shared" si="0"/>
        <v>27819.249920000006</v>
      </c>
      <c r="H113" s="2">
        <f t="shared" si="1"/>
        <v>0.54999999998835847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215943.46</v>
      </c>
      <c r="D116" s="1">
        <f>'PR-RAS'!E120</f>
        <v>216597.61</v>
      </c>
      <c r="E116" s="1">
        <v>0</v>
      </c>
      <c r="F116" s="1">
        <v>0</v>
      </c>
      <c r="G116" s="2">
        <f t="shared" si="0"/>
        <v>74650.948199999999</v>
      </c>
      <c r="H116" s="2">
        <f t="shared" si="1"/>
        <v>0.85000000000582077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1153.08</v>
      </c>
      <c r="D117" s="1">
        <f>'PR-RAS'!E121</f>
        <v>1399.86</v>
      </c>
      <c r="E117" s="1">
        <v>0</v>
      </c>
      <c r="F117" s="1">
        <v>0</v>
      </c>
      <c r="G117" s="2">
        <f t="shared" si="0"/>
        <v>458.52479999999997</v>
      </c>
      <c r="H117" s="2">
        <f t="shared" si="1"/>
        <v>0.22000000000002728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214790.38</v>
      </c>
      <c r="D118" s="1">
        <f>'PR-RAS'!E122</f>
        <v>215197.75</v>
      </c>
      <c r="E118" s="1">
        <v>0</v>
      </c>
      <c r="F118" s="1">
        <v>0</v>
      </c>
      <c r="G118" s="2">
        <f t="shared" si="0"/>
        <v>75486.747960000008</v>
      </c>
      <c r="H118" s="2">
        <f t="shared" si="1"/>
        <v>0.63000000000465661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13073.87</v>
      </c>
      <c r="D120" s="1">
        <f>'PR-RAS'!E124</f>
        <v>11204.8</v>
      </c>
      <c r="E120" s="1">
        <v>0</v>
      </c>
      <c r="F120" s="1">
        <v>0</v>
      </c>
      <c r="G120" s="2">
        <f t="shared" si="0"/>
        <v>4222.5329300000003</v>
      </c>
      <c r="H120" s="2">
        <f t="shared" si="1"/>
        <v>0.32999999999992724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13073.87</v>
      </c>
      <c r="D121" s="1">
        <f>'PR-RAS'!E125</f>
        <v>11204.8</v>
      </c>
      <c r="E121" s="1">
        <v>0</v>
      </c>
      <c r="F121" s="1">
        <v>0</v>
      </c>
      <c r="G121" s="2">
        <f t="shared" si="0"/>
        <v>4258.0164000000004</v>
      </c>
      <c r="H121" s="2">
        <f t="shared" si="1"/>
        <v>0.32999999999992724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13073.87</v>
      </c>
      <c r="D123" s="1">
        <f>'PR-RAS'!E127</f>
        <v>11204.8</v>
      </c>
      <c r="E123" s="1">
        <v>0</v>
      </c>
      <c r="F123" s="1">
        <v>0</v>
      </c>
      <c r="G123" s="2">
        <f t="shared" si="0"/>
        <v>4328.9833399999998</v>
      </c>
      <c r="H123" s="2">
        <f t="shared" si="1"/>
        <v>0.32999999999992724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79.62</v>
      </c>
      <c r="D135" s="1">
        <f>'PR-RAS'!E139</f>
        <v>238.86</v>
      </c>
      <c r="E135" s="1">
        <v>0</v>
      </c>
      <c r="F135" s="1">
        <v>0</v>
      </c>
      <c r="G135" s="2">
        <f t="shared" si="0"/>
        <v>74.683560000000014</v>
      </c>
      <c r="H135" s="2">
        <f t="shared" si="1"/>
        <v>0.51999999999998181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79.62</v>
      </c>
      <c r="D136" s="1">
        <f>'PR-RAS'!E140</f>
        <v>238.86</v>
      </c>
      <c r="E136" s="1">
        <v>0</v>
      </c>
      <c r="F136" s="1">
        <v>0</v>
      </c>
      <c r="G136" s="2">
        <f t="shared" si="0"/>
        <v>75.240900000000011</v>
      </c>
      <c r="H136" s="2">
        <f t="shared" si="1"/>
        <v>0.51999999999998181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79.62</v>
      </c>
      <c r="D145" s="1">
        <f>'PR-RAS'!E149</f>
        <v>238.86</v>
      </c>
      <c r="E145" s="1">
        <v>0</v>
      </c>
      <c r="F145" s="1">
        <v>0</v>
      </c>
      <c r="G145" s="2">
        <f t="shared" si="0"/>
        <v>80.256959999999992</v>
      </c>
      <c r="H145" s="2">
        <f t="shared" si="1"/>
        <v>0.51999999999998181</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4755392.1900000004</v>
      </c>
      <c r="D147" s="1">
        <f>'PR-RAS'!E151</f>
        <v>4736601.0809999993</v>
      </c>
      <c r="E147" s="1">
        <v>0</v>
      </c>
      <c r="F147" s="1">
        <v>0</v>
      </c>
      <c r="G147" s="2">
        <f t="shared" si="0"/>
        <v>2077374.7753919996</v>
      </c>
      <c r="H147" s="2">
        <f t="shared" si="1"/>
        <v>0.27099999971687794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423357.84</v>
      </c>
      <c r="D148" s="1">
        <f>'PR-RAS'!E152</f>
        <v>660254.25</v>
      </c>
      <c r="E148" s="1">
        <v>0</v>
      </c>
      <c r="F148" s="1">
        <v>0</v>
      </c>
      <c r="G148" s="2">
        <f t="shared" si="0"/>
        <v>256348.35198000001</v>
      </c>
      <c r="H148" s="2">
        <f t="shared" si="1"/>
        <v>0.40999999997438863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337019.96</v>
      </c>
      <c r="D149" s="1">
        <f>'PR-RAS'!E153</f>
        <v>533284.76</v>
      </c>
      <c r="E149" s="1">
        <v>0</v>
      </c>
      <c r="F149" s="1">
        <v>0</v>
      </c>
      <c r="G149" s="2">
        <f t="shared" si="0"/>
        <v>207731.24304</v>
      </c>
      <c r="H149" s="2">
        <f t="shared" si="1"/>
        <v>0.27999999996973202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337019.96</v>
      </c>
      <c r="D150" s="1">
        <f>'PR-RAS'!E154</f>
        <v>533284.76</v>
      </c>
      <c r="E150" s="1">
        <v>0</v>
      </c>
      <c r="F150" s="1">
        <v>0</v>
      </c>
      <c r="G150" s="2">
        <f t="shared" si="0"/>
        <v>209134.83252</v>
      </c>
      <c r="H150" s="2">
        <f t="shared" si="1"/>
        <v>0.27999999996973202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35246.15</v>
      </c>
      <c r="D154" s="1">
        <f>'PR-RAS'!E158</f>
        <v>42457.75</v>
      </c>
      <c r="E154" s="1">
        <v>0</v>
      </c>
      <c r="F154" s="1">
        <v>0</v>
      </c>
      <c r="G154" s="2">
        <f t="shared" si="0"/>
        <v>18384.73245</v>
      </c>
      <c r="H154" s="2">
        <f t="shared" si="1"/>
        <v>0.40000000000145519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51091.73</v>
      </c>
      <c r="D155" s="1">
        <f>'PR-RAS'!E159</f>
        <v>84511.74</v>
      </c>
      <c r="E155" s="1">
        <v>0</v>
      </c>
      <c r="F155" s="1">
        <v>0</v>
      </c>
      <c r="G155" s="2">
        <f t="shared" si="0"/>
        <v>33897.742340000004</v>
      </c>
      <c r="H155" s="2">
        <f t="shared" si="1"/>
        <v>0.52999999999155989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51091.73</v>
      </c>
      <c r="D157" s="1">
        <f>'PR-RAS'!E161</f>
        <v>84511.74</v>
      </c>
      <c r="E157" s="1">
        <v>0</v>
      </c>
      <c r="F157" s="1">
        <v>0</v>
      </c>
      <c r="G157" s="2">
        <f t="shared" si="0"/>
        <v>34337.972760000004</v>
      </c>
      <c r="H157" s="2">
        <f t="shared" si="1"/>
        <v>0.52999999999155989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936026.72000000009</v>
      </c>
      <c r="D159" s="1">
        <f>'PR-RAS'!E163</f>
        <v>1368210.1710000001</v>
      </c>
      <c r="E159" s="1">
        <v>0</v>
      </c>
      <c r="F159" s="1">
        <v>0</v>
      </c>
      <c r="G159" s="2">
        <f t="shared" si="0"/>
        <v>580246.63579600002</v>
      </c>
      <c r="H159" s="2">
        <f t="shared" si="1"/>
        <v>0.45100000000093132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22303.49</v>
      </c>
      <c r="D160" s="1">
        <f>'PR-RAS'!E164</f>
        <v>32702.47</v>
      </c>
      <c r="E160" s="1">
        <v>0</v>
      </c>
      <c r="F160" s="1">
        <v>0</v>
      </c>
      <c r="G160" s="2">
        <f t="shared" si="0"/>
        <v>13945.640370000001</v>
      </c>
      <c r="H160" s="2">
        <f t="shared" si="1"/>
        <v>0.96000000000276486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2662.9</v>
      </c>
      <c r="D161" s="1">
        <f>'PR-RAS'!E165</f>
        <v>3521.03</v>
      </c>
      <c r="E161" s="1">
        <v>0</v>
      </c>
      <c r="F161" s="1">
        <v>0</v>
      </c>
      <c r="G161" s="2">
        <f t="shared" si="0"/>
        <v>1552.7936000000002</v>
      </c>
      <c r="H161" s="2">
        <f t="shared" si="1"/>
        <v>0.13000000000010914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18415.25</v>
      </c>
      <c r="D162" s="1">
        <f>'PR-RAS'!E166</f>
        <v>25701.02</v>
      </c>
      <c r="E162" s="1">
        <v>0</v>
      </c>
      <c r="F162" s="1">
        <v>0</v>
      </c>
      <c r="G162" s="2">
        <f t="shared" si="0"/>
        <v>11240.583690000001</v>
      </c>
      <c r="H162" s="2">
        <f t="shared" si="1"/>
        <v>0.27000000000043656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1225.3399999999999</v>
      </c>
      <c r="D163" s="1">
        <f>'PR-RAS'!E167</f>
        <v>3480.42</v>
      </c>
      <c r="E163" s="1">
        <v>0</v>
      </c>
      <c r="F163" s="1">
        <v>0</v>
      </c>
      <c r="G163" s="2">
        <f t="shared" si="0"/>
        <v>1326.1611600000001</v>
      </c>
      <c r="H163" s="2">
        <f t="shared" si="1"/>
        <v>0.75999999999999091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63766.73</v>
      </c>
      <c r="D165" s="1">
        <f>'PR-RAS'!E169</f>
        <v>74960.3</v>
      </c>
      <c r="E165" s="1">
        <v>0</v>
      </c>
      <c r="F165" s="1">
        <v>0</v>
      </c>
      <c r="G165" s="2">
        <f t="shared" si="0"/>
        <v>35044.722120000006</v>
      </c>
      <c r="H165" s="2">
        <f t="shared" si="1"/>
        <v>0.56999999999970896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9028.33</v>
      </c>
      <c r="D166" s="1">
        <f>'PR-RAS'!E170</f>
        <v>10316.67</v>
      </c>
      <c r="E166" s="1">
        <v>0</v>
      </c>
      <c r="F166" s="1">
        <v>0</v>
      </c>
      <c r="G166" s="2">
        <f t="shared" si="0"/>
        <v>4894.1755499999999</v>
      </c>
      <c r="H166" s="2">
        <f t="shared" si="1"/>
        <v>0.65999999999985448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7621.2</v>
      </c>
      <c r="E167" s="1">
        <v>0</v>
      </c>
      <c r="F167" s="1">
        <v>0</v>
      </c>
      <c r="G167" s="2">
        <f t="shared" si="0"/>
        <v>2530.2384000000002</v>
      </c>
      <c r="H167" s="2">
        <f t="shared" si="1"/>
        <v>0.1999999999998181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50555.08</v>
      </c>
      <c r="D168" s="1">
        <f>'PR-RAS'!E172</f>
        <v>45358.13</v>
      </c>
      <c r="E168" s="1">
        <v>0</v>
      </c>
      <c r="F168" s="1">
        <v>0</v>
      </c>
      <c r="G168" s="2">
        <f t="shared" si="0"/>
        <v>23592.31378</v>
      </c>
      <c r="H168" s="2">
        <f t="shared" si="1"/>
        <v>0.20999999999912689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2113.84</v>
      </c>
      <c r="D169" s="1">
        <f>'PR-RAS'!E173</f>
        <v>5913.33</v>
      </c>
      <c r="E169" s="1">
        <v>0</v>
      </c>
      <c r="F169" s="1">
        <v>0</v>
      </c>
      <c r="G169" s="2">
        <f t="shared" si="0"/>
        <v>2342.0040000000004</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2069.48</v>
      </c>
      <c r="D170" s="1">
        <f>'PR-RAS'!E174</f>
        <v>4301.93</v>
      </c>
      <c r="E170" s="1">
        <v>0</v>
      </c>
      <c r="F170" s="1">
        <v>0</v>
      </c>
      <c r="G170" s="2">
        <f t="shared" si="0"/>
        <v>1803.7944600000001</v>
      </c>
      <c r="H170" s="2">
        <f t="shared" si="1"/>
        <v>0.54999999999972715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1449.04</v>
      </c>
      <c r="E172" s="1">
        <v>0</v>
      </c>
      <c r="F172" s="1">
        <v>0</v>
      </c>
      <c r="G172" s="2">
        <f t="shared" si="0"/>
        <v>495.57168000000001</v>
      </c>
      <c r="H172" s="2">
        <f t="shared" si="1"/>
        <v>3.999999999996362E-2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732521.34000000008</v>
      </c>
      <c r="D173" s="1">
        <f>'PR-RAS'!E177</f>
        <v>1076261.8810000001</v>
      </c>
      <c r="E173" s="1">
        <v>0</v>
      </c>
      <c r="F173" s="1">
        <v>0</v>
      </c>
      <c r="G173" s="2">
        <f t="shared" si="0"/>
        <v>496227.75754399993</v>
      </c>
      <c r="H173" s="2">
        <f t="shared" si="1"/>
        <v>0.45900000003166497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157556.67000000001</v>
      </c>
      <c r="D174" s="1">
        <f>'PR-RAS'!E178</f>
        <v>181353.701</v>
      </c>
      <c r="E174" s="1">
        <v>0</v>
      </c>
      <c r="F174" s="1">
        <v>0</v>
      </c>
      <c r="G174" s="2">
        <f t="shared" si="0"/>
        <v>90005.684456000003</v>
      </c>
      <c r="H174" s="2">
        <f t="shared" si="1"/>
        <v>0.62899999998626299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390425.24</v>
      </c>
      <c r="D175" s="1">
        <f>'PR-RAS'!E179</f>
        <v>494975.48</v>
      </c>
      <c r="E175" s="1">
        <v>0</v>
      </c>
      <c r="F175" s="1">
        <v>0</v>
      </c>
      <c r="G175" s="2">
        <f t="shared" si="0"/>
        <v>240185.45879999996</v>
      </c>
      <c r="H175" s="2">
        <f t="shared" si="1"/>
        <v>0.71999999997206032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46287.79</v>
      </c>
      <c r="D176" s="1">
        <f>'PR-RAS'!E180</f>
        <v>69138.73</v>
      </c>
      <c r="E176" s="1">
        <v>0</v>
      </c>
      <c r="F176" s="1">
        <v>0</v>
      </c>
      <c r="G176" s="2">
        <f t="shared" si="0"/>
        <v>32298.918749999997</v>
      </c>
      <c r="H176" s="2">
        <f t="shared" si="1"/>
        <v>0.48000000000320142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34074.58</v>
      </c>
      <c r="D177" s="1">
        <f>'PR-RAS'!E181</f>
        <v>130329.57</v>
      </c>
      <c r="E177" s="1">
        <v>0</v>
      </c>
      <c r="F177" s="1">
        <v>0</v>
      </c>
      <c r="G177" s="2">
        <f t="shared" si="0"/>
        <v>51873.134720000002</v>
      </c>
      <c r="H177" s="2">
        <f t="shared" si="1"/>
        <v>0.84999999999126885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1765.4</v>
      </c>
      <c r="D178" s="1">
        <f>'PR-RAS'!E182</f>
        <v>995.4</v>
      </c>
      <c r="E178" s="1">
        <v>0</v>
      </c>
      <c r="F178" s="1">
        <v>0</v>
      </c>
      <c r="G178" s="2">
        <f t="shared" si="0"/>
        <v>664.84739999999988</v>
      </c>
      <c r="H178" s="2">
        <f t="shared" si="1"/>
        <v>0.80000000000006821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4845</v>
      </c>
      <c r="E179" s="1">
        <v>0</v>
      </c>
      <c r="F179" s="1">
        <v>0</v>
      </c>
      <c r="G179" s="2">
        <f t="shared" si="0"/>
        <v>1724.82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44947.63</v>
      </c>
      <c r="D180" s="1">
        <f>'PR-RAS'!E184</f>
        <v>59775.9</v>
      </c>
      <c r="E180" s="1">
        <v>0</v>
      </c>
      <c r="F180" s="1">
        <v>0</v>
      </c>
      <c r="G180" s="2">
        <f t="shared" si="0"/>
        <v>29445.397969999998</v>
      </c>
      <c r="H180" s="2">
        <f t="shared" si="1"/>
        <v>0.47000000000116415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8136.93</v>
      </c>
      <c r="D181" s="1">
        <f>'PR-RAS'!E185</f>
        <v>48711.05</v>
      </c>
      <c r="E181" s="1">
        <v>0</v>
      </c>
      <c r="F181" s="1">
        <v>0</v>
      </c>
      <c r="G181" s="2">
        <f t="shared" si="0"/>
        <v>19000.625400000001</v>
      </c>
      <c r="H181" s="2">
        <f t="shared" si="1"/>
        <v>0.12000000000261934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49327.1</v>
      </c>
      <c r="D182" s="1">
        <f>'PR-RAS'!E186</f>
        <v>86137.05</v>
      </c>
      <c r="E182" s="1">
        <v>0</v>
      </c>
      <c r="F182" s="1">
        <v>0</v>
      </c>
      <c r="G182" s="2">
        <f t="shared" si="0"/>
        <v>40109.817199999998</v>
      </c>
      <c r="H182" s="2">
        <f t="shared" si="1"/>
        <v>0.15000000000145519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117435.16</v>
      </c>
      <c r="D184" s="1">
        <f>'PR-RAS'!E188</f>
        <v>184285.52</v>
      </c>
      <c r="E184" s="1">
        <v>0</v>
      </c>
      <c r="F184" s="1">
        <v>0</v>
      </c>
      <c r="G184" s="2">
        <f t="shared" si="0"/>
        <v>88939.13459999999</v>
      </c>
      <c r="H184" s="2">
        <f t="shared" si="1"/>
        <v>0.64000000001396984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25181.87</v>
      </c>
      <c r="D185" s="1">
        <f>'PR-RAS'!E189</f>
        <v>60240.69</v>
      </c>
      <c r="E185" s="1">
        <v>0</v>
      </c>
      <c r="F185" s="1">
        <v>0</v>
      </c>
      <c r="G185" s="2">
        <f t="shared" si="0"/>
        <v>26802.038</v>
      </c>
      <c r="H185" s="2">
        <f t="shared" si="1"/>
        <v>0.43999999999869033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11094.92</v>
      </c>
      <c r="D186" s="1">
        <f>'PR-RAS'!E190</f>
        <v>12252.36</v>
      </c>
      <c r="E186" s="1">
        <v>0</v>
      </c>
      <c r="F186" s="1">
        <v>0</v>
      </c>
      <c r="G186" s="2">
        <f t="shared" si="0"/>
        <v>6585.9333999999999</v>
      </c>
      <c r="H186" s="2">
        <f t="shared" si="1"/>
        <v>0.44000000000050932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14116</v>
      </c>
      <c r="D187" s="1">
        <f>'PR-RAS'!E191</f>
        <v>16043.22</v>
      </c>
      <c r="E187" s="1">
        <v>0</v>
      </c>
      <c r="F187" s="1">
        <v>0</v>
      </c>
      <c r="G187" s="2">
        <f t="shared" si="0"/>
        <v>8593.6538400000009</v>
      </c>
      <c r="H187" s="2">
        <f t="shared" si="1"/>
        <v>0.21999999999934516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4668.63</v>
      </c>
      <c r="D188" s="1">
        <f>'PR-RAS'!E192</f>
        <v>5628.55</v>
      </c>
      <c r="E188" s="1">
        <v>0</v>
      </c>
      <c r="F188" s="1">
        <v>0</v>
      </c>
      <c r="G188" s="2">
        <f t="shared" si="0"/>
        <v>2978.1115099999997</v>
      </c>
      <c r="H188" s="2">
        <f t="shared" si="1"/>
        <v>0.81999999999970896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16419.55</v>
      </c>
      <c r="D189" s="1">
        <f>'PR-RAS'!E193</f>
        <v>30833.34</v>
      </c>
      <c r="E189" s="1">
        <v>0</v>
      </c>
      <c r="F189" s="1">
        <v>0</v>
      </c>
      <c r="G189" s="2">
        <f t="shared" si="0"/>
        <v>14680.211239999999</v>
      </c>
      <c r="H189" s="2">
        <f t="shared" si="1"/>
        <v>0.79000000000087311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1239.31</v>
      </c>
      <c r="D190" s="1">
        <f>'PR-RAS'!E194</f>
        <v>3234.65</v>
      </c>
      <c r="E190" s="1">
        <v>0</v>
      </c>
      <c r="F190" s="1">
        <v>0</v>
      </c>
      <c r="G190" s="2">
        <f t="shared" si="0"/>
        <v>1456.9272900000001</v>
      </c>
      <c r="H190" s="2">
        <f t="shared" si="1"/>
        <v>0.65999999999985448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44714.879999999997</v>
      </c>
      <c r="D191" s="1">
        <f>'PR-RAS'!E195</f>
        <v>56052.71</v>
      </c>
      <c r="E191" s="1">
        <v>0</v>
      </c>
      <c r="F191" s="1">
        <v>0</v>
      </c>
      <c r="G191" s="2">
        <f t="shared" si="0"/>
        <v>29795.856999999996</v>
      </c>
      <c r="H191" s="2">
        <f t="shared" si="1"/>
        <v>0.41000000000349246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16604.349999999999</v>
      </c>
      <c r="D192" s="1">
        <f>'PR-RAS'!E196</f>
        <v>26384.959999999999</v>
      </c>
      <c r="E192" s="1">
        <v>0</v>
      </c>
      <c r="F192" s="1">
        <v>0</v>
      </c>
      <c r="G192" s="2">
        <f t="shared" si="0"/>
        <v>13250.485569999999</v>
      </c>
      <c r="H192" s="2">
        <f t="shared" si="1"/>
        <v>0.38999999999941792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6788.45</v>
      </c>
      <c r="D198" s="1">
        <f>'PR-RAS'!E202</f>
        <v>6508.66</v>
      </c>
      <c r="E198" s="1">
        <v>0</v>
      </c>
      <c r="F198" s="1">
        <v>0</v>
      </c>
      <c r="G198" s="2">
        <f t="shared" si="0"/>
        <v>3901.7366900000002</v>
      </c>
      <c r="H198" s="2">
        <f t="shared" si="1"/>
        <v>0.78999999999996362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6788.45</v>
      </c>
      <c r="D200" s="1">
        <f>'PR-RAS'!E204</f>
        <v>6508.66</v>
      </c>
      <c r="E200" s="1">
        <v>0</v>
      </c>
      <c r="F200" s="1">
        <v>0</v>
      </c>
      <c r="G200" s="2">
        <f t="shared" si="0"/>
        <v>3941.3482300000005</v>
      </c>
      <c r="H200" s="2">
        <f t="shared" si="1"/>
        <v>0.78999999999996362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9815.9</v>
      </c>
      <c r="D206" s="1">
        <f>'PR-RAS'!E210</f>
        <v>19876.3</v>
      </c>
      <c r="E206" s="1">
        <v>0</v>
      </c>
      <c r="F206" s="1">
        <v>0</v>
      </c>
      <c r="G206" s="2">
        <f t="shared" si="0"/>
        <v>10161.5425</v>
      </c>
      <c r="H206" s="2">
        <f t="shared" si="1"/>
        <v>0.3999999999996362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9761.91</v>
      </c>
      <c r="D207" s="1">
        <f>'PR-RAS'!E211</f>
        <v>10060.09</v>
      </c>
      <c r="E207" s="1">
        <v>0</v>
      </c>
      <c r="F207" s="1">
        <v>0</v>
      </c>
      <c r="G207" s="2">
        <f t="shared" si="0"/>
        <v>6155.71054</v>
      </c>
      <c r="H207" s="2">
        <f t="shared" si="1"/>
        <v>0.18000000000029104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53.99</v>
      </c>
      <c r="D209" s="1">
        <f>'PR-RAS'!E213</f>
        <v>16.21</v>
      </c>
      <c r="E209" s="1">
        <v>0</v>
      </c>
      <c r="F209" s="1">
        <v>0</v>
      </c>
      <c r="G209" s="2">
        <f t="shared" si="0"/>
        <v>17.973279999999999</v>
      </c>
      <c r="H209" s="2">
        <f t="shared" si="1"/>
        <v>0.21999999999999886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9800</v>
      </c>
      <c r="E210" s="1">
        <v>0</v>
      </c>
      <c r="F210" s="1">
        <v>0</v>
      </c>
      <c r="G210" s="2">
        <f t="shared" si="0"/>
        <v>4096.3999999999996</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179959.12</v>
      </c>
      <c r="D211" s="1">
        <f>'PR-RAS'!E215</f>
        <v>105253.01</v>
      </c>
      <c r="E211" s="1">
        <v>0</v>
      </c>
      <c r="F211" s="1">
        <v>0</v>
      </c>
      <c r="G211" s="2">
        <f t="shared" si="0"/>
        <v>81997.679399999994</v>
      </c>
      <c r="H211" s="2">
        <f t="shared" si="1"/>
        <v>0.1299999999901047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179959.12</v>
      </c>
      <c r="D215" s="1">
        <f>'PR-RAS'!E219</f>
        <v>105253.01</v>
      </c>
      <c r="E215" s="1">
        <v>0</v>
      </c>
      <c r="F215" s="1">
        <v>0</v>
      </c>
      <c r="G215" s="2">
        <f t="shared" si="0"/>
        <v>83559.539959999995</v>
      </c>
      <c r="H215" s="2">
        <f t="shared" si="1"/>
        <v>0.1299999999901047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94458.65</v>
      </c>
      <c r="D217" s="1">
        <f>'PR-RAS'!E221</f>
        <v>29187.58</v>
      </c>
      <c r="E217" s="1">
        <v>0</v>
      </c>
      <c r="F217" s="1">
        <v>0</v>
      </c>
      <c r="G217" s="2">
        <f t="shared" si="0"/>
        <v>33012.102959999997</v>
      </c>
      <c r="H217" s="2">
        <f t="shared" si="1"/>
        <v>0.77000000000407454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85500.47</v>
      </c>
      <c r="D218" s="1">
        <f>'PR-RAS'!E222</f>
        <v>76065.429999999993</v>
      </c>
      <c r="E218" s="1">
        <v>0</v>
      </c>
      <c r="F218" s="1">
        <v>0</v>
      </c>
      <c r="G218" s="2">
        <f t="shared" si="0"/>
        <v>51565.998609999995</v>
      </c>
      <c r="H218" s="2">
        <f t="shared" si="1"/>
        <v>0.89999999999417923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1215160.1099999999</v>
      </c>
      <c r="D220" s="1">
        <f>'PR-RAS'!E224</f>
        <v>1732950.18</v>
      </c>
      <c r="E220" s="1">
        <v>0</v>
      </c>
      <c r="F220" s="1">
        <v>0</v>
      </c>
      <c r="G220" s="2">
        <f t="shared" si="0"/>
        <v>1025152.2429299999</v>
      </c>
      <c r="H220" s="2">
        <f t="shared" si="1"/>
        <v>0.28999999980442226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125371.28</v>
      </c>
      <c r="E227" s="1">
        <v>0</v>
      </c>
      <c r="F227" s="1">
        <v>0</v>
      </c>
      <c r="G227" s="2">
        <f t="shared" si="0"/>
        <v>56667.81856</v>
      </c>
      <c r="H227" s="2">
        <f t="shared" si="1"/>
        <v>0.27999999999883585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125371.28</v>
      </c>
      <c r="E229" s="1">
        <v>0</v>
      </c>
      <c r="F229" s="1">
        <v>0</v>
      </c>
      <c r="G229" s="2">
        <f t="shared" si="0"/>
        <v>57169.303680000005</v>
      </c>
      <c r="H229" s="2">
        <f t="shared" si="1"/>
        <v>0.27999999999883585</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1215160.1099999999</v>
      </c>
      <c r="D236" s="1">
        <f>'PR-RAS'!E240</f>
        <v>1607578.9</v>
      </c>
      <c r="E236" s="1">
        <v>0</v>
      </c>
      <c r="F236" s="1">
        <v>0</v>
      </c>
      <c r="G236" s="2">
        <f t="shared" si="0"/>
        <v>1041124.7088499999</v>
      </c>
      <c r="H236" s="2">
        <f t="shared" si="1"/>
        <v>0.2099999999627471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1182709.17</v>
      </c>
      <c r="D237" s="1">
        <f>'PR-RAS'!E241</f>
        <v>1595778.49</v>
      </c>
      <c r="E237" s="1">
        <v>0</v>
      </c>
      <c r="F237" s="1">
        <v>0</v>
      </c>
      <c r="G237" s="2">
        <f t="shared" si="0"/>
        <v>1032326.8114</v>
      </c>
      <c r="H237" s="2">
        <f t="shared" si="1"/>
        <v>0.65999999991618097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32450.94</v>
      </c>
      <c r="D238" s="1">
        <f>'PR-RAS'!E242</f>
        <v>11800.41</v>
      </c>
      <c r="E238" s="1">
        <v>0</v>
      </c>
      <c r="F238" s="1">
        <v>0</v>
      </c>
      <c r="G238" s="2">
        <f t="shared" si="0"/>
        <v>13284.267119999999</v>
      </c>
      <c r="H238" s="2">
        <f t="shared" si="1"/>
        <v>0.47000000000116415</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208897.12</v>
      </c>
      <c r="D248" s="1">
        <f>'PR-RAS'!E252</f>
        <v>292754.80000000005</v>
      </c>
      <c r="E248" s="1">
        <v>0</v>
      </c>
      <c r="F248" s="1">
        <v>0</v>
      </c>
      <c r="G248" s="2">
        <f t="shared" si="0"/>
        <v>196218.45984000002</v>
      </c>
      <c r="H248" s="2">
        <f t="shared" si="1"/>
        <v>0.31999999994877726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208897.12</v>
      </c>
      <c r="D255" s="1">
        <f>'PR-RAS'!E259</f>
        <v>292754.80000000005</v>
      </c>
      <c r="E255" s="1">
        <v>0</v>
      </c>
      <c r="F255" s="1">
        <v>0</v>
      </c>
      <c r="G255" s="2">
        <f t="shared" si="0"/>
        <v>201779.30688000002</v>
      </c>
      <c r="H255" s="2">
        <f t="shared" si="1"/>
        <v>0.31999999994877726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161255.87</v>
      </c>
      <c r="D256" s="1">
        <f>'PR-RAS'!E260</f>
        <v>216790.45</v>
      </c>
      <c r="E256" s="1">
        <v>0</v>
      </c>
      <c r="F256" s="1">
        <v>0</v>
      </c>
      <c r="G256" s="2">
        <f t="shared" si="0"/>
        <v>151683.37635000001</v>
      </c>
      <c r="H256" s="2">
        <f t="shared" si="1"/>
        <v>0.58000000001629815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47641.25</v>
      </c>
      <c r="D257" s="1">
        <f>'PR-RAS'!E261</f>
        <v>75964.350000000006</v>
      </c>
      <c r="E257" s="1">
        <v>0</v>
      </c>
      <c r="F257" s="1">
        <v>0</v>
      </c>
      <c r="G257" s="2">
        <f t="shared" si="0"/>
        <v>51089.907200000001</v>
      </c>
      <c r="H257" s="2">
        <f t="shared" si="1"/>
        <v>0.60000000000582077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1775386.93</v>
      </c>
      <c r="D259" s="1">
        <f>'PR-RAS'!E263</f>
        <v>550793.71000000008</v>
      </c>
      <c r="E259" s="1">
        <v>0</v>
      </c>
      <c r="F259" s="1">
        <v>0</v>
      </c>
      <c r="G259" s="2">
        <f t="shared" si="0"/>
        <v>742259.38230000006</v>
      </c>
      <c r="H259" s="2">
        <f t="shared" si="1"/>
        <v>0.35999999998603016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279739.23</v>
      </c>
      <c r="D260" s="1">
        <f>'PR-RAS'!E264</f>
        <v>381603.02</v>
      </c>
      <c r="E260" s="1">
        <v>0</v>
      </c>
      <c r="F260" s="1">
        <v>0</v>
      </c>
      <c r="G260" s="2">
        <f t="shared" si="0"/>
        <v>270122.82493</v>
      </c>
      <c r="H260" s="2">
        <f t="shared" si="1"/>
        <v>0.25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279739.23</v>
      </c>
      <c r="D261" s="1">
        <f>'PR-RAS'!E265</f>
        <v>381603.02</v>
      </c>
      <c r="E261" s="1">
        <v>0</v>
      </c>
      <c r="F261" s="1">
        <v>0</v>
      </c>
      <c r="G261" s="2">
        <f t="shared" si="0"/>
        <v>271165.77020000003</v>
      </c>
      <c r="H261" s="2">
        <f t="shared" si="1"/>
        <v>0.25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12754.46</v>
      </c>
      <c r="D264" s="1">
        <f>'PR-RAS'!E268</f>
        <v>51680.82</v>
      </c>
      <c r="E264" s="1">
        <v>0</v>
      </c>
      <c r="F264" s="1">
        <v>0</v>
      </c>
      <c r="G264" s="2">
        <f t="shared" si="0"/>
        <v>30538.534300000003</v>
      </c>
      <c r="H264" s="2">
        <f t="shared" si="1"/>
        <v>0.63999999999941792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12754.46</v>
      </c>
      <c r="D265" s="1">
        <f>'PR-RAS'!E269</f>
        <v>37000</v>
      </c>
      <c r="E265" s="1">
        <v>0</v>
      </c>
      <c r="F265" s="1">
        <v>0</v>
      </c>
      <c r="G265" s="2">
        <f t="shared" ref="G265:G521" si="8">(B265/1000)*(C265*1+D265*2)</f>
        <v>22903.177439999999</v>
      </c>
      <c r="H265" s="2">
        <f t="shared" ref="H265:H521" si="9">ABS(C265-ROUND(C265,0))+ABS(D265-ROUND(D265,0))</f>
        <v>0.45999999999912689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14680.82</v>
      </c>
      <c r="E266" s="1">
        <v>0</v>
      </c>
      <c r="F266" s="1">
        <v>0</v>
      </c>
      <c r="G266" s="2">
        <f t="shared" si="8"/>
        <v>7780.8346000000001</v>
      </c>
      <c r="H266" s="2">
        <f t="shared" si="9"/>
        <v>0.18000000000029104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1264062</v>
      </c>
      <c r="D269" s="1">
        <f>'PR-RAS'!E273</f>
        <v>1953.03</v>
      </c>
      <c r="E269" s="1">
        <v>0</v>
      </c>
      <c r="F269" s="1">
        <v>0</v>
      </c>
      <c r="G269" s="2">
        <f t="shared" si="8"/>
        <v>339815.44008000003</v>
      </c>
      <c r="H269" s="2">
        <f t="shared" si="9"/>
        <v>2.9999999999972715E-2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1263746.3700000001</v>
      </c>
      <c r="D270" s="1">
        <f>'PR-RAS'!E274</f>
        <v>0</v>
      </c>
      <c r="E270" s="1">
        <v>0</v>
      </c>
      <c r="F270" s="1">
        <v>0</v>
      </c>
      <c r="G270" s="2">
        <f t="shared" si="8"/>
        <v>339947.77353000006</v>
      </c>
      <c r="H270" s="2">
        <f t="shared" si="9"/>
        <v>0.37000000011175871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315.63</v>
      </c>
      <c r="D274" s="1">
        <f>'PR-RAS'!E278</f>
        <v>1953.03</v>
      </c>
      <c r="E274" s="1">
        <v>0</v>
      </c>
      <c r="F274" s="1">
        <v>0</v>
      </c>
      <c r="G274" s="2">
        <f t="shared" si="8"/>
        <v>1152.5213699999999</v>
      </c>
      <c r="H274" s="2">
        <f t="shared" si="9"/>
        <v>0.39999999999997726</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218831.24</v>
      </c>
      <c r="D275" s="1">
        <f>'PR-RAS'!E279</f>
        <v>115556.84</v>
      </c>
      <c r="E275" s="1">
        <v>0</v>
      </c>
      <c r="F275" s="1">
        <v>0</v>
      </c>
      <c r="G275" s="2">
        <f t="shared" si="8"/>
        <v>123284.90808000001</v>
      </c>
      <c r="H275" s="2">
        <f t="shared" si="9"/>
        <v>0.39999999999417923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13272.28</v>
      </c>
      <c r="D276" s="1">
        <f>'PR-RAS'!E280</f>
        <v>53749.54</v>
      </c>
      <c r="E276" s="1">
        <v>0</v>
      </c>
      <c r="F276" s="1">
        <v>0</v>
      </c>
      <c r="G276" s="2">
        <f t="shared" si="8"/>
        <v>33212.124000000003</v>
      </c>
      <c r="H276" s="2">
        <f t="shared" si="9"/>
        <v>0.73999999999978172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205558.96</v>
      </c>
      <c r="D277" s="1">
        <f>'PR-RAS'!E281</f>
        <v>61807.3</v>
      </c>
      <c r="E277" s="1">
        <v>0</v>
      </c>
      <c r="F277" s="1">
        <v>0</v>
      </c>
      <c r="G277" s="2">
        <f t="shared" si="8"/>
        <v>90851.902560000002</v>
      </c>
      <c r="H277" s="2">
        <f t="shared" si="9"/>
        <v>0.34000000001105946</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4755392.1900000004</v>
      </c>
      <c r="D285" s="1">
        <f>'PR-RAS'!E289</f>
        <v>4736601.0809999993</v>
      </c>
      <c r="E285" s="1">
        <v>0</v>
      </c>
      <c r="F285" s="1">
        <v>0</v>
      </c>
      <c r="G285" s="2">
        <f t="shared" si="8"/>
        <v>4040920.7959679989</v>
      </c>
      <c r="H285" s="2">
        <f t="shared" si="9"/>
        <v>0.27099999971687794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1313139.2000000002</v>
      </c>
      <c r="D286" s="1">
        <f>'PR-RAS'!E290</f>
        <v>3224580.0190000003</v>
      </c>
      <c r="E286" s="1">
        <v>0</v>
      </c>
      <c r="F286" s="1">
        <v>0</v>
      </c>
      <c r="G286" s="2">
        <f t="shared" si="8"/>
        <v>2212255.2828299999</v>
      </c>
      <c r="H286" s="2">
        <f t="shared" si="9"/>
        <v>0.21900000050663948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705301.47</v>
      </c>
      <c r="E288" s="1">
        <v>0</v>
      </c>
      <c r="F288" s="1">
        <v>0</v>
      </c>
      <c r="G288" s="2">
        <f t="shared" si="8"/>
        <v>404843.04377999995</v>
      </c>
      <c r="H288" s="2">
        <f t="shared" si="9"/>
        <v>0.46999999997206032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107363.58</v>
      </c>
      <c r="D290" s="1">
        <f>'PR-RAS'!E294</f>
        <v>395243.8</v>
      </c>
      <c r="E290" s="1">
        <v>0</v>
      </c>
      <c r="F290" s="1">
        <v>0</v>
      </c>
      <c r="G290" s="2">
        <f t="shared" si="8"/>
        <v>259478.99101999996</v>
      </c>
      <c r="H290" s="2">
        <f t="shared" si="9"/>
        <v>0.6200000000098953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2344.3000000000002</v>
      </c>
      <c r="D291" s="1">
        <f>'PR-RAS'!E295</f>
        <v>2697.27</v>
      </c>
      <c r="E291" s="1">
        <v>0</v>
      </c>
      <c r="F291" s="1">
        <v>0</v>
      </c>
      <c r="G291" s="2">
        <f t="shared" si="8"/>
        <v>2244.2635999999998</v>
      </c>
      <c r="H291" s="2">
        <f t="shared" si="9"/>
        <v>0.57000000000016371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166151.54</v>
      </c>
      <c r="D293" s="1">
        <f>'PR-RAS'!E298</f>
        <v>125149.16</v>
      </c>
      <c r="E293" s="1">
        <v>0</v>
      </c>
      <c r="F293" s="1">
        <v>0</v>
      </c>
      <c r="G293" s="2">
        <f t="shared" si="8"/>
        <v>121603.35911999999</v>
      </c>
      <c r="H293" s="2">
        <f t="shared" si="9"/>
        <v>0.61999999999534339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153114.16</v>
      </c>
      <c r="D294" s="1">
        <f>'PR-RAS'!E299</f>
        <v>117343.89</v>
      </c>
      <c r="E294" s="1">
        <v>0</v>
      </c>
      <c r="F294" s="1">
        <v>0</v>
      </c>
      <c r="G294" s="2">
        <f t="shared" si="8"/>
        <v>113625.96841999999</v>
      </c>
      <c r="H294" s="2">
        <f t="shared" si="9"/>
        <v>0.27000000000407454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153114.16</v>
      </c>
      <c r="D295" s="1">
        <f>'PR-RAS'!E300</f>
        <v>117343.89</v>
      </c>
      <c r="E295" s="1">
        <v>0</v>
      </c>
      <c r="F295" s="1">
        <v>0</v>
      </c>
      <c r="G295" s="2">
        <f t="shared" si="8"/>
        <v>114013.77035999999</v>
      </c>
      <c r="H295" s="2">
        <f t="shared" si="9"/>
        <v>0.27000000000407454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153114.16</v>
      </c>
      <c r="D296" s="1">
        <f>'PR-RAS'!E301</f>
        <v>117343.89</v>
      </c>
      <c r="E296" s="1">
        <v>0</v>
      </c>
      <c r="F296" s="1">
        <v>0</v>
      </c>
      <c r="G296" s="2">
        <f t="shared" si="8"/>
        <v>114401.5723</v>
      </c>
      <c r="H296" s="2">
        <f t="shared" si="9"/>
        <v>0.27000000000407454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13037.38</v>
      </c>
      <c r="D306" s="1">
        <f>'PR-RAS'!E311</f>
        <v>7805.27</v>
      </c>
      <c r="E306" s="1">
        <v>0</v>
      </c>
      <c r="F306" s="1">
        <v>0</v>
      </c>
      <c r="G306" s="2">
        <f t="shared" si="8"/>
        <v>8737.6155999999992</v>
      </c>
      <c r="H306" s="2">
        <f t="shared" si="9"/>
        <v>0.6499999999996362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13037.38</v>
      </c>
      <c r="D307" s="1">
        <f>'PR-RAS'!E312</f>
        <v>7805.27</v>
      </c>
      <c r="E307" s="1">
        <v>0</v>
      </c>
      <c r="F307" s="1">
        <v>0</v>
      </c>
      <c r="G307" s="2">
        <f t="shared" si="8"/>
        <v>8766.2635199999986</v>
      </c>
      <c r="H307" s="2">
        <f t="shared" si="9"/>
        <v>0.6499999999996362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13037.38</v>
      </c>
      <c r="D308" s="1">
        <f>'PR-RAS'!E313</f>
        <v>7805.27</v>
      </c>
      <c r="E308" s="1">
        <v>0</v>
      </c>
      <c r="F308" s="1">
        <v>0</v>
      </c>
      <c r="G308" s="2">
        <f t="shared" si="8"/>
        <v>8794.9114399999999</v>
      </c>
      <c r="H308" s="2">
        <f t="shared" si="9"/>
        <v>0.6499999999996362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542898.94999999995</v>
      </c>
      <c r="D345" s="1">
        <f>'PR-RAS'!E350</f>
        <v>2620217.3699999996</v>
      </c>
      <c r="E345" s="1">
        <v>0</v>
      </c>
      <c r="F345" s="1">
        <v>0</v>
      </c>
      <c r="G345" s="2">
        <f t="shared" si="8"/>
        <v>1989466.7893599996</v>
      </c>
      <c r="H345" s="2">
        <f t="shared" si="9"/>
        <v>0.41999999969266355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542898.94999999995</v>
      </c>
      <c r="D358" s="1">
        <f>'PR-RAS'!E363</f>
        <v>2295041.2199999997</v>
      </c>
      <c r="E358" s="1">
        <v>0</v>
      </c>
      <c r="F358" s="1">
        <v>0</v>
      </c>
      <c r="G358" s="2">
        <f t="shared" si="8"/>
        <v>1832474.3562299998</v>
      </c>
      <c r="H358" s="2">
        <f t="shared" si="9"/>
        <v>0.26999999978579581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267443.69</v>
      </c>
      <c r="D359" s="1">
        <f>'PR-RAS'!E364</f>
        <v>1960900.66</v>
      </c>
      <c r="E359" s="1">
        <v>0</v>
      </c>
      <c r="F359" s="1">
        <v>0</v>
      </c>
      <c r="G359" s="2">
        <f t="shared" si="8"/>
        <v>1499749.7135799997</v>
      </c>
      <c r="H359" s="2">
        <f t="shared" si="9"/>
        <v>0.65000000008149073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70790.259999999995</v>
      </c>
      <c r="D361" s="1">
        <f>'PR-RAS'!E366</f>
        <v>1546871.96</v>
      </c>
      <c r="E361" s="1">
        <v>0</v>
      </c>
      <c r="F361" s="1">
        <v>0</v>
      </c>
      <c r="G361" s="2">
        <f t="shared" si="8"/>
        <v>1139232.3047999998</v>
      </c>
      <c r="H361" s="2">
        <f t="shared" si="9"/>
        <v>0.30000000003201421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179721.54</v>
      </c>
      <c r="D362" s="1">
        <f>'PR-RAS'!E367</f>
        <v>371038.7</v>
      </c>
      <c r="E362" s="1">
        <v>0</v>
      </c>
      <c r="F362" s="1">
        <v>0</v>
      </c>
      <c r="G362" s="2">
        <f t="shared" si="8"/>
        <v>332769.41733999999</v>
      </c>
      <c r="H362" s="2">
        <f t="shared" si="9"/>
        <v>0.7599999999802094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16931.89</v>
      </c>
      <c r="D363" s="1">
        <f>'PR-RAS'!E368</f>
        <v>42990</v>
      </c>
      <c r="E363" s="1">
        <v>0</v>
      </c>
      <c r="F363" s="1">
        <v>0</v>
      </c>
      <c r="G363" s="2">
        <f t="shared" si="8"/>
        <v>37254.104180000002</v>
      </c>
      <c r="H363" s="2">
        <f t="shared" si="9"/>
        <v>0.11000000000058208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61382.77</v>
      </c>
      <c r="D364" s="1">
        <f>'PR-RAS'!E369</f>
        <v>231031.05000000002</v>
      </c>
      <c r="E364" s="1">
        <v>0</v>
      </c>
      <c r="F364" s="1">
        <v>0</v>
      </c>
      <c r="G364" s="2">
        <f t="shared" si="8"/>
        <v>190010.48781000002</v>
      </c>
      <c r="H364" s="2">
        <f t="shared" si="9"/>
        <v>0.28000000002066372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1879.87</v>
      </c>
      <c r="D365" s="1">
        <f>'PR-RAS'!E370</f>
        <v>7626.8</v>
      </c>
      <c r="E365" s="1">
        <v>0</v>
      </c>
      <c r="F365" s="1">
        <v>0</v>
      </c>
      <c r="G365" s="2">
        <f t="shared" si="8"/>
        <v>6236.5830800000003</v>
      </c>
      <c r="H365" s="2">
        <f t="shared" si="9"/>
        <v>0.32999999999992724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5203.9399999999996</v>
      </c>
      <c r="D367" s="1">
        <f>'PR-RAS'!E372</f>
        <v>3162.5</v>
      </c>
      <c r="E367" s="1">
        <v>0</v>
      </c>
      <c r="F367" s="1">
        <v>0</v>
      </c>
      <c r="G367" s="2">
        <f t="shared" si="8"/>
        <v>4219.5920399999995</v>
      </c>
      <c r="H367" s="2">
        <f t="shared" si="9"/>
        <v>0.56000000000040018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6948.75</v>
      </c>
      <c r="D369" s="1">
        <f>'PR-RAS'!E374</f>
        <v>10015.299999999999</v>
      </c>
      <c r="E369" s="1">
        <v>0</v>
      </c>
      <c r="F369" s="1">
        <v>0</v>
      </c>
      <c r="G369" s="2">
        <f t="shared" si="8"/>
        <v>9928.4007999999994</v>
      </c>
      <c r="H369" s="2">
        <f t="shared" si="9"/>
        <v>0.5499999999992724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47350.21</v>
      </c>
      <c r="D371" s="1">
        <f>'PR-RAS'!E376</f>
        <v>210226.45</v>
      </c>
      <c r="E371" s="1">
        <v>0</v>
      </c>
      <c r="F371" s="1">
        <v>0</v>
      </c>
      <c r="G371" s="2">
        <f t="shared" si="8"/>
        <v>173087.15070000003</v>
      </c>
      <c r="H371" s="2">
        <f t="shared" si="9"/>
        <v>0.66000000001076842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58867.45</v>
      </c>
      <c r="D373" s="1">
        <f>'PR-RAS'!E378</f>
        <v>0</v>
      </c>
      <c r="E373" s="1">
        <v>0</v>
      </c>
      <c r="F373" s="1">
        <v>0</v>
      </c>
      <c r="G373" s="2">
        <f t="shared" si="8"/>
        <v>21898.6914</v>
      </c>
      <c r="H373" s="2">
        <f t="shared" si="9"/>
        <v>0.44999999999708962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58867.45</v>
      </c>
      <c r="D374" s="1">
        <f>'PR-RAS'!E379</f>
        <v>0</v>
      </c>
      <c r="E374" s="1">
        <v>0</v>
      </c>
      <c r="F374" s="1">
        <v>0</v>
      </c>
      <c r="G374" s="2">
        <f t="shared" si="8"/>
        <v>21957.558849999998</v>
      </c>
      <c r="H374" s="2">
        <f t="shared" si="9"/>
        <v>0.44999999999708962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155205.03999999998</v>
      </c>
      <c r="D386" s="1">
        <f>'PR-RAS'!E391</f>
        <v>103109.51</v>
      </c>
      <c r="E386" s="1">
        <v>0</v>
      </c>
      <c r="F386" s="1">
        <v>0</v>
      </c>
      <c r="G386" s="2">
        <f t="shared" si="8"/>
        <v>139148.26309999998</v>
      </c>
      <c r="H386" s="2">
        <f t="shared" si="9"/>
        <v>0.52999999998428393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33062.5</v>
      </c>
      <c r="D388" s="1">
        <f>'PR-RAS'!E393</f>
        <v>0</v>
      </c>
      <c r="E388" s="1">
        <v>0</v>
      </c>
      <c r="F388" s="1">
        <v>0</v>
      </c>
      <c r="G388" s="2">
        <f t="shared" si="8"/>
        <v>12795.1875</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122142.54</v>
      </c>
      <c r="D390" s="1">
        <f>'PR-RAS'!E395</f>
        <v>103109.51</v>
      </c>
      <c r="E390" s="1">
        <v>0</v>
      </c>
      <c r="F390" s="1">
        <v>0</v>
      </c>
      <c r="G390" s="2">
        <f t="shared" si="8"/>
        <v>127732.64684</v>
      </c>
      <c r="H390" s="2">
        <f t="shared" si="9"/>
        <v>0.95000000001164153</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325176.15000000002</v>
      </c>
      <c r="E397" s="1">
        <v>0</v>
      </c>
      <c r="F397" s="1">
        <v>0</v>
      </c>
      <c r="G397" s="2">
        <f t="shared" si="8"/>
        <v>257539.51080000002</v>
      </c>
      <c r="H397" s="2">
        <f t="shared" si="9"/>
        <v>0.15000000002328306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242682.17</v>
      </c>
      <c r="E398" s="1">
        <v>0</v>
      </c>
      <c r="F398" s="1">
        <v>0</v>
      </c>
      <c r="G398" s="2">
        <f t="shared" si="8"/>
        <v>192689.64298000003</v>
      </c>
      <c r="H398" s="2">
        <f t="shared" si="9"/>
        <v>0.17000000001280569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82493.98</v>
      </c>
      <c r="E399" s="1">
        <v>0</v>
      </c>
      <c r="F399" s="1">
        <v>0</v>
      </c>
      <c r="G399" s="2">
        <f t="shared" si="8"/>
        <v>65665.208079999997</v>
      </c>
      <c r="H399" s="2">
        <f t="shared" si="9"/>
        <v>2.0000000004074536E-2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376747.40999999992</v>
      </c>
      <c r="D403" s="1">
        <f>'PR-RAS'!E408</f>
        <v>2495068.2099999995</v>
      </c>
      <c r="E403" s="1">
        <v>0</v>
      </c>
      <c r="F403" s="1">
        <v>0</v>
      </c>
      <c r="G403" s="2">
        <f t="shared" si="8"/>
        <v>2157487.2996599996</v>
      </c>
      <c r="H403" s="2">
        <f t="shared" si="9"/>
        <v>0.61999999941326678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155114.56</v>
      </c>
      <c r="D405" s="1">
        <f>'PR-RAS'!E410</f>
        <v>0</v>
      </c>
      <c r="E405" s="1">
        <v>0</v>
      </c>
      <c r="F405" s="1">
        <v>0</v>
      </c>
      <c r="G405" s="2">
        <f t="shared" si="8"/>
        <v>62666.28224</v>
      </c>
      <c r="H405" s="2">
        <f t="shared" si="9"/>
        <v>0.44000000000232831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231600.72</v>
      </c>
      <c r="D406" s="1">
        <f>'PR-RAS'!E411</f>
        <v>111001.55</v>
      </c>
      <c r="E406" s="1">
        <v>0</v>
      </c>
      <c r="F406" s="1">
        <v>0</v>
      </c>
      <c r="G406" s="2">
        <f t="shared" si="8"/>
        <v>183709.54710000003</v>
      </c>
      <c r="H406" s="2">
        <f t="shared" si="9"/>
        <v>0.72999999999592546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6234682.9300000006</v>
      </c>
      <c r="D407" s="1">
        <f>'PR-RAS'!E412</f>
        <v>8086330.2599999998</v>
      </c>
      <c r="E407" s="1">
        <v>0</v>
      </c>
      <c r="F407" s="1">
        <v>0</v>
      </c>
      <c r="G407" s="2">
        <f t="shared" si="8"/>
        <v>9097381.4407000002</v>
      </c>
      <c r="H407" s="2">
        <f t="shared" si="9"/>
        <v>0.32999999914318323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5298291.1400000006</v>
      </c>
      <c r="D408" s="1">
        <f>'PR-RAS'!E413</f>
        <v>7356818.4509999994</v>
      </c>
      <c r="E408" s="1">
        <v>0</v>
      </c>
      <c r="F408" s="1">
        <v>0</v>
      </c>
      <c r="G408" s="2">
        <f t="shared" si="8"/>
        <v>8144854.7130939988</v>
      </c>
      <c r="H408" s="2">
        <f t="shared" si="9"/>
        <v>0.59100000001490116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936391.79</v>
      </c>
      <c r="D409" s="1">
        <f>'PR-RAS'!E414</f>
        <v>729511.80900000036</v>
      </c>
      <c r="E409" s="1">
        <v>0</v>
      </c>
      <c r="F409" s="1">
        <v>0</v>
      </c>
      <c r="G409" s="2">
        <f t="shared" si="8"/>
        <v>977329.48646400019</v>
      </c>
      <c r="H409" s="2">
        <f t="shared" si="9"/>
        <v>0.40099999960511923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705301.47</v>
      </c>
      <c r="E411" s="1">
        <v>0</v>
      </c>
      <c r="F411" s="1">
        <v>0</v>
      </c>
      <c r="G411" s="2">
        <f t="shared" si="8"/>
        <v>578347.20539999998</v>
      </c>
      <c r="H411" s="2">
        <f t="shared" si="9"/>
        <v>0.46999999997206032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155114.56</v>
      </c>
      <c r="D412" s="1">
        <f>'PR-RAS'!E417</f>
        <v>0</v>
      </c>
      <c r="E412" s="1">
        <v>0</v>
      </c>
      <c r="F412" s="1">
        <v>0</v>
      </c>
      <c r="G412" s="2">
        <f t="shared" si="8"/>
        <v>63752.084159999999</v>
      </c>
      <c r="H412" s="2">
        <f t="shared" si="9"/>
        <v>0.44000000000232831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338964.3</v>
      </c>
      <c r="D413" s="1">
        <f>'PR-RAS'!E418</f>
        <v>506245.35</v>
      </c>
      <c r="E413" s="1">
        <v>0</v>
      </c>
      <c r="F413" s="1">
        <v>0</v>
      </c>
      <c r="G413" s="2">
        <f t="shared" si="8"/>
        <v>556799.46</v>
      </c>
      <c r="H413" s="2">
        <f t="shared" si="9"/>
        <v>0.6499999999650754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29244.75</v>
      </c>
      <c r="D414" s="1">
        <f>'PR-RAS'!E420</f>
        <v>779076.92</v>
      </c>
      <c r="E414" s="1">
        <v>0</v>
      </c>
      <c r="F414" s="1">
        <v>0</v>
      </c>
      <c r="G414" s="2">
        <f t="shared" si="8"/>
        <v>655595.61766999995</v>
      </c>
      <c r="H414" s="2">
        <f t="shared" si="9"/>
        <v>0.32999999995809048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29244.75</v>
      </c>
      <c r="D478" s="1">
        <f>'PR-RAS'!E484</f>
        <v>779076.92</v>
      </c>
      <c r="E478" s="1">
        <v>0</v>
      </c>
      <c r="F478" s="1">
        <v>0</v>
      </c>
      <c r="G478" s="2">
        <f t="shared" si="8"/>
        <v>757189.12742999999</v>
      </c>
      <c r="H478" s="2">
        <f t="shared" si="9"/>
        <v>0.32999999995809048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779076.92</v>
      </c>
      <c r="E489" s="1">
        <v>0</v>
      </c>
      <c r="F489" s="1">
        <v>0</v>
      </c>
      <c r="G489" s="2">
        <f t="shared" si="8"/>
        <v>760379.07392</v>
      </c>
      <c r="H489" s="2">
        <f t="shared" si="9"/>
        <v>7.9999999958090484E-2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779076.92</v>
      </c>
      <c r="E490" s="1">
        <v>0</v>
      </c>
      <c r="F490" s="1">
        <v>0</v>
      </c>
      <c r="G490" s="2">
        <f t="shared" si="8"/>
        <v>761937.22776000004</v>
      </c>
      <c r="H490" s="2">
        <f t="shared" si="9"/>
        <v>7.9999999958090484E-2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29244.75</v>
      </c>
      <c r="D501" s="1">
        <f>'PR-RAS'!E507</f>
        <v>0</v>
      </c>
      <c r="E501" s="1">
        <v>0</v>
      </c>
      <c r="F501" s="1">
        <v>0</v>
      </c>
      <c r="G501" s="2">
        <f t="shared" si="8"/>
        <v>14622.375</v>
      </c>
      <c r="H501" s="2">
        <f t="shared" si="9"/>
        <v>0.25</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29244.75</v>
      </c>
      <c r="D502" s="1">
        <f>'PR-RAS'!E508</f>
        <v>0</v>
      </c>
      <c r="E502" s="1">
        <v>0</v>
      </c>
      <c r="F502" s="1">
        <v>0</v>
      </c>
      <c r="G502" s="2">
        <f t="shared" si="8"/>
        <v>14651.61975</v>
      </c>
      <c r="H502" s="2">
        <f t="shared" si="9"/>
        <v>0.25</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96609.4</v>
      </c>
      <c r="D522" s="1">
        <f>'PR-RAS'!E528</f>
        <v>66350.28</v>
      </c>
      <c r="E522" s="1">
        <v>0</v>
      </c>
      <c r="F522" s="1">
        <v>0</v>
      </c>
      <c r="G522" s="2">
        <f t="shared" ref="G522:G809" si="10">(B522/1000)*(C522*1+D522*2)</f>
        <v>119470.48916</v>
      </c>
      <c r="H522" s="2">
        <f t="shared" ref="H522:H809" si="11">ABS(C522-ROUND(C522,0))+ABS(D522-ROUND(D522,0))</f>
        <v>0.67999999999301508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96609.4</v>
      </c>
      <c r="D587" s="1">
        <f>'PR-RAS'!E593</f>
        <v>66350.28</v>
      </c>
      <c r="E587" s="1">
        <v>0</v>
      </c>
      <c r="F587" s="1">
        <v>0</v>
      </c>
      <c r="G587" s="2">
        <f t="shared" si="10"/>
        <v>134375.63655999998</v>
      </c>
      <c r="H587" s="2">
        <f t="shared" si="11"/>
        <v>0.67999999999301508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37105.519999999997</v>
      </c>
      <c r="D593" s="1">
        <f>'PR-RAS'!E599</f>
        <v>37105.519999999997</v>
      </c>
      <c r="E593" s="1">
        <v>0</v>
      </c>
      <c r="F593" s="1">
        <v>0</v>
      </c>
      <c r="G593" s="2">
        <f t="shared" si="10"/>
        <v>65899.403519999993</v>
      </c>
      <c r="H593" s="2">
        <f t="shared" si="11"/>
        <v>0.96000000000640284</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37105.519999999997</v>
      </c>
      <c r="D594" s="1">
        <f>'PR-RAS'!E600</f>
        <v>37105.519999999997</v>
      </c>
      <c r="E594" s="1">
        <v>0</v>
      </c>
      <c r="F594" s="1">
        <v>0</v>
      </c>
      <c r="G594" s="2">
        <f t="shared" si="10"/>
        <v>66010.720079999999</v>
      </c>
      <c r="H594" s="2">
        <f t="shared" si="11"/>
        <v>0.96000000000640284</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59503.88</v>
      </c>
      <c r="D611" s="1">
        <f>'PR-RAS'!E617</f>
        <v>29244.76</v>
      </c>
      <c r="E611" s="1">
        <v>0</v>
      </c>
      <c r="F611" s="1">
        <v>0</v>
      </c>
      <c r="G611" s="2">
        <f t="shared" si="10"/>
        <v>71975.974000000002</v>
      </c>
      <c r="H611" s="2">
        <f t="shared" si="11"/>
        <v>0.36000000000422006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59503.88</v>
      </c>
      <c r="D612" s="1">
        <f>'PR-RAS'!E618</f>
        <v>29244.76</v>
      </c>
      <c r="E612" s="1">
        <v>0</v>
      </c>
      <c r="F612" s="1">
        <v>0</v>
      </c>
      <c r="G612" s="2">
        <f t="shared" si="10"/>
        <v>72093.967399999994</v>
      </c>
      <c r="H612" s="2">
        <f t="shared" si="11"/>
        <v>0.36000000000422006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712726.64</v>
      </c>
      <c r="E629" s="1">
        <v>0</v>
      </c>
      <c r="F629" s="1">
        <v>0</v>
      </c>
      <c r="G629" s="2">
        <f t="shared" si="10"/>
        <v>895184.65983999998</v>
      </c>
      <c r="H629" s="2">
        <f t="shared" si="11"/>
        <v>0.35999999998603016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67364.649999999994</v>
      </c>
      <c r="D630" s="1">
        <f>'PR-RAS'!E636</f>
        <v>0</v>
      </c>
      <c r="E630" s="1">
        <v>0</v>
      </c>
      <c r="F630" s="1">
        <v>0</v>
      </c>
      <c r="G630" s="2">
        <f t="shared" si="10"/>
        <v>42372.364849999998</v>
      </c>
      <c r="H630" s="2">
        <f t="shared" si="11"/>
        <v>0.35000000000582077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8630.3700000000008</v>
      </c>
      <c r="D632" s="1">
        <f>'PR-RAS'!E638</f>
        <v>0</v>
      </c>
      <c r="E632" s="1">
        <v>0</v>
      </c>
      <c r="F632" s="1">
        <v>0</v>
      </c>
      <c r="G632" s="2">
        <f t="shared" si="10"/>
        <v>5445.7634700000008</v>
      </c>
      <c r="H632" s="2">
        <f t="shared" si="11"/>
        <v>0.37000000000080036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6263927.6800000006</v>
      </c>
      <c r="D633" s="1">
        <f>'PR-RAS'!E639</f>
        <v>8865407.1799999997</v>
      </c>
      <c r="E633" s="1">
        <v>0</v>
      </c>
      <c r="F633" s="1">
        <v>0</v>
      </c>
      <c r="G633" s="2">
        <f t="shared" si="10"/>
        <v>15164676.969279999</v>
      </c>
      <c r="H633" s="2">
        <f t="shared" si="11"/>
        <v>0.49999999906867743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5394900.540000001</v>
      </c>
      <c r="D634" s="1">
        <f>'PR-RAS'!E640</f>
        <v>7423168.7309999997</v>
      </c>
      <c r="E634" s="1">
        <v>0</v>
      </c>
      <c r="F634" s="1">
        <v>0</v>
      </c>
      <c r="G634" s="2">
        <f t="shared" si="10"/>
        <v>12812703.655266</v>
      </c>
      <c r="H634" s="2">
        <f t="shared" si="11"/>
        <v>0.72899999935179949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869027.13999999966</v>
      </c>
      <c r="D635" s="1">
        <f>'PR-RAS'!E641</f>
        <v>1442238.449</v>
      </c>
      <c r="E635" s="1">
        <v>0</v>
      </c>
      <c r="F635" s="1">
        <v>0</v>
      </c>
      <c r="G635" s="2">
        <f t="shared" si="10"/>
        <v>2379721.5600919998</v>
      </c>
      <c r="H635" s="2">
        <f t="shared" si="11"/>
        <v>0.58899999968707561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705301.47</v>
      </c>
      <c r="E637" s="1">
        <v>0</v>
      </c>
      <c r="F637" s="1">
        <v>0</v>
      </c>
      <c r="G637" s="2">
        <f t="shared" si="10"/>
        <v>897143.46984000003</v>
      </c>
      <c r="H637" s="2">
        <f t="shared" si="11"/>
        <v>0.46999999997206032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163744.93</v>
      </c>
      <c r="D638" s="1">
        <f>'PR-RAS'!E644</f>
        <v>0</v>
      </c>
      <c r="E638" s="1">
        <v>0</v>
      </c>
      <c r="F638" s="1">
        <v>0</v>
      </c>
      <c r="G638" s="2">
        <f t="shared" si="10"/>
        <v>104305.52041</v>
      </c>
      <c r="H638" s="2">
        <f t="shared" si="11"/>
        <v>7.0000000006984919E-2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705282.20999999973</v>
      </c>
      <c r="D639" s="1">
        <f>'PR-RAS'!E645</f>
        <v>2147539.9189999998</v>
      </c>
      <c r="E639" s="1">
        <v>0</v>
      </c>
      <c r="F639" s="1">
        <v>0</v>
      </c>
      <c r="G639" s="2">
        <f t="shared" si="10"/>
        <v>3190230.9866239997</v>
      </c>
      <c r="H639" s="2">
        <f t="shared" si="11"/>
        <v>0.29099999996833503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345883.41</v>
      </c>
      <c r="D642" s="1">
        <f>'PR-RAS'!E649</f>
        <v>913019.34</v>
      </c>
      <c r="E642" s="1">
        <v>0</v>
      </c>
      <c r="F642" s="1">
        <v>0</v>
      </c>
      <c r="G642" s="2">
        <f t="shared" si="10"/>
        <v>1392202.05969</v>
      </c>
      <c r="H642" s="2">
        <f t="shared" si="11"/>
        <v>0.74999999994179234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6706839.5300000003</v>
      </c>
      <c r="D643" s="1">
        <f>'PR-RAS'!E650</f>
        <v>8834035.0299999993</v>
      </c>
      <c r="E643" s="1">
        <v>0</v>
      </c>
      <c r="F643" s="1">
        <v>0</v>
      </c>
      <c r="G643" s="2">
        <f t="shared" si="10"/>
        <v>15648691.95678</v>
      </c>
      <c r="H643" s="2">
        <f t="shared" si="11"/>
        <v>0.49999999906867743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6139703.5999999996</v>
      </c>
      <c r="D644" s="1">
        <f>'PR-RAS'!E651</f>
        <v>7075167.96</v>
      </c>
      <c r="E644" s="1">
        <v>0</v>
      </c>
      <c r="F644" s="1">
        <v>0</v>
      </c>
      <c r="G644" s="2">
        <f t="shared" si="10"/>
        <v>13046495.411359999</v>
      </c>
      <c r="H644" s="2">
        <f t="shared" si="11"/>
        <v>0.44000000040978193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913019.34000000078</v>
      </c>
      <c r="D645" s="1">
        <f>'PR-RAS'!E652</f>
        <v>2671886.4099999992</v>
      </c>
      <c r="E645" s="1">
        <v>0</v>
      </c>
      <c r="F645" s="1">
        <v>0</v>
      </c>
      <c r="G645" s="2">
        <f t="shared" si="10"/>
        <v>4029374.1510399994</v>
      </c>
      <c r="H645" s="2">
        <f t="shared" si="11"/>
        <v>0.75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v>
      </c>
      <c r="D646" s="1">
        <f>'PR-RAS'!E653</f>
        <v>35</v>
      </c>
      <c r="E646" s="1">
        <v>0</v>
      </c>
      <c r="F646" s="1">
        <v>0</v>
      </c>
      <c r="G646" s="2">
        <f t="shared" si="10"/>
        <v>64.5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v>
      </c>
      <c r="D648" s="1">
        <f>'PR-RAS'!E655</f>
        <v>24</v>
      </c>
      <c r="E648" s="1">
        <v>0</v>
      </c>
      <c r="F648" s="1">
        <v>0</v>
      </c>
      <c r="G648" s="2">
        <f t="shared" si="10"/>
        <v>47.231000000000002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13425.67</v>
      </c>
      <c r="D650" s="1">
        <f>'PR-RAS'!E657</f>
        <v>51524.43</v>
      </c>
      <c r="E650" s="1">
        <v>0</v>
      </c>
      <c r="F650" s="1">
        <v>0</v>
      </c>
      <c r="G650" s="2">
        <f t="shared" si="10"/>
        <v>75591.969970000006</v>
      </c>
      <c r="H650" s="2">
        <f t="shared" si="11"/>
        <v>0.76000000000021828</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2277.35</v>
      </c>
      <c r="D651" s="1">
        <f>'PR-RAS'!E658</f>
        <v>1683.63</v>
      </c>
      <c r="E651" s="1">
        <v>0</v>
      </c>
      <c r="F651" s="1">
        <v>0</v>
      </c>
      <c r="G651" s="2">
        <f t="shared" si="10"/>
        <v>3668.9965000000007</v>
      </c>
      <c r="H651" s="2">
        <f t="shared" si="11"/>
        <v>0.71999999999979991</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2587112.7000000002</v>
      </c>
      <c r="D654" s="1">
        <f>'PR-RAS'!E661</f>
        <v>1476484.69</v>
      </c>
      <c r="E654" s="1">
        <v>0</v>
      </c>
      <c r="F654" s="1">
        <v>0</v>
      </c>
      <c r="G654" s="2">
        <f t="shared" si="10"/>
        <v>3617673.5982400002</v>
      </c>
      <c r="H654" s="2">
        <f t="shared" si="11"/>
        <v>0.60999999986961484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143510.56</v>
      </c>
      <c r="D658" s="1">
        <f>'PR-RAS'!E665</f>
        <v>110500</v>
      </c>
      <c r="E658" s="1">
        <v>0</v>
      </c>
      <c r="F658" s="1">
        <v>0</v>
      </c>
      <c r="G658" s="2">
        <f t="shared" si="10"/>
        <v>239483.43792</v>
      </c>
      <c r="H658" s="2">
        <f t="shared" si="11"/>
        <v>0.44000000000232831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46727.46</v>
      </c>
      <c r="D662" s="1">
        <f>'PR-RAS'!E669</f>
        <v>24094.959999999999</v>
      </c>
      <c r="E662" s="1">
        <v>0</v>
      </c>
      <c r="F662" s="1">
        <v>0</v>
      </c>
      <c r="G662" s="2">
        <f t="shared" si="10"/>
        <v>62740.388180000009</v>
      </c>
      <c r="H662" s="2">
        <f t="shared" si="11"/>
        <v>0.5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27626.7</v>
      </c>
      <c r="D666" s="1">
        <f>'PR-RAS'!E673</f>
        <v>228346.69</v>
      </c>
      <c r="E666" s="1">
        <v>0</v>
      </c>
      <c r="F666" s="1">
        <v>0</v>
      </c>
      <c r="G666" s="2">
        <f t="shared" si="10"/>
        <v>322072.85320000001</v>
      </c>
      <c r="H666" s="2">
        <f t="shared" si="11"/>
        <v>0.6099999999969441</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92880.4</v>
      </c>
      <c r="D687" s="1">
        <f>'PR-RAS'!E694</f>
        <v>401645.36</v>
      </c>
      <c r="E687" s="1">
        <v>0</v>
      </c>
      <c r="F687" s="1">
        <v>0</v>
      </c>
      <c r="G687" s="2">
        <f t="shared" si="10"/>
        <v>614773.38832000003</v>
      </c>
      <c r="H687" s="2">
        <f t="shared" si="11"/>
        <v>0.7599999999802094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1966440.35</v>
      </c>
      <c r="E691" s="1">
        <v>0</v>
      </c>
      <c r="F691" s="1">
        <v>0</v>
      </c>
      <c r="G691" s="2">
        <f t="shared" si="10"/>
        <v>2713687.6829999997</v>
      </c>
      <c r="H691" s="2">
        <f t="shared" si="11"/>
        <v>0.35000000009313226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4538.3500000000004</v>
      </c>
      <c r="D709" s="1">
        <f>'PR-RAS'!E716</f>
        <v>0</v>
      </c>
      <c r="E709" s="1">
        <v>0</v>
      </c>
      <c r="F709" s="1">
        <v>0</v>
      </c>
      <c r="G709" s="2">
        <f t="shared" si="10"/>
        <v>3213.1518000000001</v>
      </c>
      <c r="H709" s="2">
        <f t="shared" si="11"/>
        <v>0.3500000000003638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472.47</v>
      </c>
      <c r="D710" s="1">
        <f>'PR-RAS'!E717</f>
        <v>0</v>
      </c>
      <c r="E710" s="1">
        <v>0</v>
      </c>
      <c r="F710" s="1">
        <v>0</v>
      </c>
      <c r="G710" s="2">
        <f t="shared" si="10"/>
        <v>334.98122999999998</v>
      </c>
      <c r="H710" s="2">
        <f t="shared" si="11"/>
        <v>0.47000000000002728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18415.25</v>
      </c>
      <c r="D711" s="1">
        <f>'PR-RAS'!E718</f>
        <v>25701.02</v>
      </c>
      <c r="E711" s="1">
        <v>0</v>
      </c>
      <c r="F711" s="1">
        <v>0</v>
      </c>
      <c r="G711" s="2">
        <f t="shared" si="10"/>
        <v>49570.275900000001</v>
      </c>
      <c r="H711" s="2">
        <f t="shared" si="11"/>
        <v>0.27000000000043656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4845</v>
      </c>
      <c r="E713" s="1">
        <v>0</v>
      </c>
      <c r="F713" s="1">
        <v>0</v>
      </c>
      <c r="G713" s="2">
        <f t="shared" si="10"/>
        <v>6899.28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295.69</v>
      </c>
      <c r="D714" s="1">
        <f>'PR-RAS'!E721</f>
        <v>0</v>
      </c>
      <c r="E714" s="1">
        <v>0</v>
      </c>
      <c r="F714" s="1">
        <v>0</v>
      </c>
      <c r="G714" s="2">
        <f t="shared" si="10"/>
        <v>210.82696999999999</v>
      </c>
      <c r="H714" s="2">
        <f t="shared" si="11"/>
        <v>0.31000000000000227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298.60000000000002</v>
      </c>
      <c r="D715" s="1">
        <f>'PR-RAS'!E722</f>
        <v>4592.63</v>
      </c>
      <c r="E715" s="1">
        <v>0</v>
      </c>
      <c r="F715" s="1">
        <v>0</v>
      </c>
      <c r="G715" s="2">
        <f t="shared" si="10"/>
        <v>6771.4760400000005</v>
      </c>
      <c r="H715" s="2">
        <f t="shared" si="11"/>
        <v>0.76999999999986812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17153.560000000001</v>
      </c>
      <c r="D718" s="1">
        <f>'PR-RAS'!E725</f>
        <v>17715</v>
      </c>
      <c r="E718" s="1">
        <v>0</v>
      </c>
      <c r="F718" s="1">
        <v>0</v>
      </c>
      <c r="G718" s="2">
        <f t="shared" si="10"/>
        <v>37702.412519999998</v>
      </c>
      <c r="H718" s="2">
        <f t="shared" si="11"/>
        <v>0.43999999999869033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516.55999999999995</v>
      </c>
      <c r="D719" s="1">
        <f>'PR-RAS'!E726</f>
        <v>559.14</v>
      </c>
      <c r="E719" s="1">
        <v>0</v>
      </c>
      <c r="F719" s="1">
        <v>0</v>
      </c>
      <c r="G719" s="2">
        <f t="shared" si="10"/>
        <v>1173.81512</v>
      </c>
      <c r="H719" s="2">
        <f t="shared" si="11"/>
        <v>0.58000000000004093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6788.45</v>
      </c>
      <c r="D734" s="1">
        <f>'PR-RAS'!E741</f>
        <v>6508.66</v>
      </c>
      <c r="E734" s="1">
        <v>0</v>
      </c>
      <c r="F734" s="1">
        <v>0</v>
      </c>
      <c r="G734" s="2">
        <f t="shared" si="10"/>
        <v>14517.62941</v>
      </c>
      <c r="H734" s="2">
        <f t="shared" si="11"/>
        <v>0.78999999999996362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49918.43</v>
      </c>
      <c r="D752" s="1">
        <f>'PR-RAS'!E759</f>
        <v>43893.43</v>
      </c>
      <c r="E752" s="1">
        <v>0</v>
      </c>
      <c r="F752" s="1">
        <v>0</v>
      </c>
      <c r="G752" s="2">
        <f t="shared" si="10"/>
        <v>103416.67279000001</v>
      </c>
      <c r="H752" s="2">
        <f t="shared" si="11"/>
        <v>0.86000000000058208</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35582.04</v>
      </c>
      <c r="D753" s="1">
        <f>'PR-RAS'!E760</f>
        <v>32172</v>
      </c>
      <c r="E753" s="1">
        <v>0</v>
      </c>
      <c r="F753" s="1">
        <v>0</v>
      </c>
      <c r="G753" s="2">
        <f t="shared" si="10"/>
        <v>75144.38208000001</v>
      </c>
      <c r="H753" s="2">
        <f t="shared" si="11"/>
        <v>4.0000000000873115E-2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125371.28</v>
      </c>
      <c r="E767" s="1">
        <v>0</v>
      </c>
      <c r="F767" s="1">
        <v>0</v>
      </c>
      <c r="G767" s="2">
        <f t="shared" si="10"/>
        <v>192068.80095999999</v>
      </c>
      <c r="H767" s="2">
        <f t="shared" si="11"/>
        <v>0.27999999999883585</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7419.47</v>
      </c>
      <c r="D809" s="1">
        <f>'PR-RAS'!E816</f>
        <v>12679.69</v>
      </c>
      <c r="E809" s="1">
        <v>0</v>
      </c>
      <c r="F809" s="1">
        <v>0</v>
      </c>
      <c r="G809" s="2">
        <f t="shared" si="10"/>
        <v>26485.310799999999</v>
      </c>
      <c r="H809" s="2">
        <f t="shared" si="11"/>
        <v>0.77999999999974534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28175.06</v>
      </c>
      <c r="D812" s="1">
        <f>'PR-RAS'!E819</f>
        <v>31080</v>
      </c>
      <c r="E812" s="1">
        <v>0</v>
      </c>
      <c r="F812" s="1">
        <v>0</v>
      </c>
      <c r="G812" s="2">
        <f t="shared" si="18"/>
        <v>73261.733659999998</v>
      </c>
      <c r="H812" s="2">
        <f t="shared" si="19"/>
        <v>6.0000000001309672E-2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125661.34</v>
      </c>
      <c r="D816" s="1">
        <f>'PR-RAS'!E823</f>
        <v>173030.76</v>
      </c>
      <c r="E816" s="1">
        <v>0</v>
      </c>
      <c r="F816" s="1">
        <v>0</v>
      </c>
      <c r="G816" s="2">
        <f t="shared" si="18"/>
        <v>384454.13089999999</v>
      </c>
      <c r="H816" s="2">
        <f t="shared" si="19"/>
        <v>0.57999999998719431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4193.33</v>
      </c>
      <c r="D817" s="1">
        <f>'PR-RAS'!E824</f>
        <v>21735.200000000001</v>
      </c>
      <c r="E817" s="1">
        <v>0</v>
      </c>
      <c r="F817" s="1">
        <v>0</v>
      </c>
      <c r="G817" s="2">
        <f t="shared" si="18"/>
        <v>38893.60368</v>
      </c>
      <c r="H817" s="2">
        <f t="shared" si="19"/>
        <v>0.53000000000065484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43447.92</v>
      </c>
      <c r="D821" s="1">
        <f>'PR-RAS'!E828</f>
        <v>54229.15</v>
      </c>
      <c r="E821" s="1">
        <v>0</v>
      </c>
      <c r="F821" s="1">
        <v>0</v>
      </c>
      <c r="G821" s="2">
        <f t="shared" si="18"/>
        <v>124563.1004</v>
      </c>
      <c r="H821" s="2">
        <f t="shared" si="19"/>
        <v>0.23000000000320142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13272.28</v>
      </c>
      <c r="D823" s="1">
        <f>'PR-RAS'!E830</f>
        <v>53749.54</v>
      </c>
      <c r="E823" s="1">
        <v>0</v>
      </c>
      <c r="F823" s="1">
        <v>0</v>
      </c>
      <c r="G823" s="2">
        <f t="shared" si="18"/>
        <v>99274.057919999992</v>
      </c>
      <c r="H823" s="2">
        <f t="shared" si="19"/>
        <v>0.73999999999978172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205558.96</v>
      </c>
      <c r="D827" s="1">
        <f>'PR-RAS'!E834</f>
        <v>61807.3</v>
      </c>
      <c r="E827" s="1">
        <v>0</v>
      </c>
      <c r="F827" s="1">
        <v>0</v>
      </c>
      <c r="G827" s="2">
        <f t="shared" si="18"/>
        <v>271897.36056</v>
      </c>
      <c r="H827" s="2">
        <f t="shared" si="19"/>
        <v>0.34000000001105946</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779076.92</v>
      </c>
      <c r="E879" s="1">
        <v>0</v>
      </c>
      <c r="F879" s="1">
        <v>0</v>
      </c>
      <c r="G879" s="2">
        <f t="shared" si="18"/>
        <v>1368059.07152</v>
      </c>
      <c r="H879" s="2">
        <f t="shared" si="19"/>
        <v>7.9999999958090484E-2</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29244.75</v>
      </c>
      <c r="D893" s="1">
        <f>'PR-RAS'!E900</f>
        <v>0</v>
      </c>
      <c r="E893" s="1">
        <v>0</v>
      </c>
      <c r="F893" s="1">
        <v>0</v>
      </c>
      <c r="G893" s="2">
        <f t="shared" si="18"/>
        <v>26086.316999999999</v>
      </c>
      <c r="H893" s="2">
        <f t="shared" si="19"/>
        <v>0.25</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37105.519999999997</v>
      </c>
      <c r="D940" s="1">
        <f>'PR-RAS'!E947</f>
        <v>37105.519999999997</v>
      </c>
      <c r="E940" s="1">
        <v>0</v>
      </c>
      <c r="F940" s="1">
        <v>0</v>
      </c>
      <c r="G940" s="2">
        <f t="shared" si="18"/>
        <v>104526.24983999999</v>
      </c>
      <c r="H940" s="2">
        <f t="shared" si="19"/>
        <v>0.96000000000640284</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59503.88</v>
      </c>
      <c r="D961" s="1">
        <f>'PR-RAS'!E968</f>
        <v>29244.76</v>
      </c>
      <c r="E961" s="1">
        <v>0</v>
      </c>
      <c r="F961" s="1">
        <v>0</v>
      </c>
      <c r="G961" s="2">
        <f t="shared" si="18"/>
        <v>113273.66399999999</v>
      </c>
      <c r="H961" s="2">
        <f t="shared" si="19"/>
        <v>0.36000000000422006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21216541.599999998</v>
      </c>
      <c r="D984" s="6">
        <f>BILANCA!E6</f>
        <v>25201685.879999999</v>
      </c>
      <c r="E984" s="6">
        <v>0</v>
      </c>
      <c r="F984" s="6">
        <v>0</v>
      </c>
      <c r="G984" s="7">
        <f t="shared" ref="G984:G1241" si="22">B984/1000*C984+B984/500*D984</f>
        <v>71619.913360000006</v>
      </c>
      <c r="H984" s="7">
        <f t="shared" si="19"/>
        <v>0.52000000327825546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17423976.159999996</v>
      </c>
      <c r="D985" s="1">
        <f>BILANCA!E7</f>
        <v>19631372.879999999</v>
      </c>
      <c r="E985" s="1">
        <v>0</v>
      </c>
      <c r="F985" s="1">
        <v>0</v>
      </c>
      <c r="G985" s="2">
        <f t="shared" si="22"/>
        <v>113373.44383999999</v>
      </c>
      <c r="H985" s="2">
        <f t="shared" si="19"/>
        <v>0.2799999974668026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4670089.63</v>
      </c>
      <c r="D986" s="1">
        <f>BILANCA!E8</f>
        <v>4789143.2</v>
      </c>
      <c r="E986" s="1">
        <v>0</v>
      </c>
      <c r="F986" s="1">
        <v>0</v>
      </c>
      <c r="G986" s="2">
        <f t="shared" si="22"/>
        <v>42745.128089999998</v>
      </c>
      <c r="H986" s="2">
        <f t="shared" si="19"/>
        <v>0.57000000029802322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3299533.42</v>
      </c>
      <c r="D987" s="1">
        <f>BILANCA!E9</f>
        <v>3303030.15</v>
      </c>
      <c r="E987" s="1">
        <v>0</v>
      </c>
      <c r="F987" s="1">
        <v>0</v>
      </c>
      <c r="G987" s="2">
        <f t="shared" si="22"/>
        <v>39622.374880000003</v>
      </c>
      <c r="H987" s="2">
        <f t="shared" si="19"/>
        <v>0.56999999983236194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1370556.21</v>
      </c>
      <c r="D988" s="1">
        <f>BILANCA!E10</f>
        <v>1486113.05</v>
      </c>
      <c r="E988" s="1">
        <v>0</v>
      </c>
      <c r="F988" s="1">
        <v>0</v>
      </c>
      <c r="G988" s="2">
        <f t="shared" si="22"/>
        <v>21713.911550000001</v>
      </c>
      <c r="H988" s="2">
        <f t="shared" si="19"/>
        <v>0.26000000000931323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12416725.459999997</v>
      </c>
      <c r="D990" s="1">
        <f>BILANCA!E12</f>
        <v>12921329.559999999</v>
      </c>
      <c r="E990" s="1">
        <v>0</v>
      </c>
      <c r="F990" s="1">
        <v>0</v>
      </c>
      <c r="G990" s="2">
        <f t="shared" si="22"/>
        <v>267815.69205999997</v>
      </c>
      <c r="H990" s="2">
        <f t="shared" si="19"/>
        <v>0.89999999850988388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11508892.569999998</v>
      </c>
      <c r="D991" s="1">
        <f>BILANCA!E13</f>
        <v>11948200.209999999</v>
      </c>
      <c r="E991" s="1">
        <v>0</v>
      </c>
      <c r="F991" s="1">
        <v>0</v>
      </c>
      <c r="G991" s="2">
        <f t="shared" si="22"/>
        <v>283242.34391999996</v>
      </c>
      <c r="H991" s="2">
        <f t="shared" si="19"/>
        <v>0.64000000059604645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294956.11</v>
      </c>
      <c r="D992" s="1">
        <f>BILANCA!E14</f>
        <v>240959.23</v>
      </c>
      <c r="E992" s="1">
        <v>0</v>
      </c>
      <c r="F992" s="1">
        <v>0</v>
      </c>
      <c r="G992" s="2">
        <f t="shared" si="22"/>
        <v>6991.8711299999995</v>
      </c>
      <c r="H992" s="2">
        <f t="shared" si="19"/>
        <v>0.33999999999650754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6563851.7599999998</v>
      </c>
      <c r="D993" s="1">
        <f>BILANCA!E15</f>
        <v>6994640</v>
      </c>
      <c r="E993" s="1">
        <v>0</v>
      </c>
      <c r="F993" s="1">
        <v>0</v>
      </c>
      <c r="G993" s="2">
        <f t="shared" si="22"/>
        <v>205531.31759999998</v>
      </c>
      <c r="H993" s="2">
        <f t="shared" si="19"/>
        <v>0.24000000022351742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3612377.01</v>
      </c>
      <c r="D994" s="1">
        <f>BILANCA!E16</f>
        <v>3910888.04</v>
      </c>
      <c r="E994" s="1">
        <v>0</v>
      </c>
      <c r="F994" s="1">
        <v>0</v>
      </c>
      <c r="G994" s="2">
        <f t="shared" si="22"/>
        <v>125775.68398999999</v>
      </c>
      <c r="H994" s="2">
        <f t="shared" si="19"/>
        <v>4.9999999813735485E-2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4669766.97</v>
      </c>
      <c r="D995" s="1">
        <f>BILANCA!E17</f>
        <v>4795250.95</v>
      </c>
      <c r="E995" s="1">
        <v>0</v>
      </c>
      <c r="F995" s="1">
        <v>0</v>
      </c>
      <c r="G995" s="2">
        <f t="shared" si="22"/>
        <v>171123.22644</v>
      </c>
      <c r="H995" s="2">
        <f t="shared" si="19"/>
        <v>8.0000000074505806E-2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3632059.28</v>
      </c>
      <c r="D996" s="1">
        <f>BILANCA!E18</f>
        <v>3993538.01</v>
      </c>
      <c r="E996" s="1">
        <v>0</v>
      </c>
      <c r="F996" s="1">
        <v>0</v>
      </c>
      <c r="G996" s="2">
        <f t="shared" si="22"/>
        <v>151048.75889999999</v>
      </c>
      <c r="H996" s="2">
        <f t="shared" si="19"/>
        <v>0.28999999957159162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283144.69999999995</v>
      </c>
      <c r="D997" s="1">
        <f>BILANCA!E19</f>
        <v>381314.0399999998</v>
      </c>
      <c r="E997" s="1">
        <v>0</v>
      </c>
      <c r="F997" s="1">
        <v>0</v>
      </c>
      <c r="G997" s="2">
        <f t="shared" si="22"/>
        <v>14640.818919999994</v>
      </c>
      <c r="H997" s="2">
        <f t="shared" si="19"/>
        <v>0.33999999985098839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262908.98</v>
      </c>
      <c r="D998" s="1">
        <f>BILANCA!E20</f>
        <v>269740.18</v>
      </c>
      <c r="E998" s="1">
        <v>0</v>
      </c>
      <c r="F998" s="1">
        <v>0</v>
      </c>
      <c r="G998" s="2">
        <f t="shared" si="22"/>
        <v>12035.840099999999</v>
      </c>
      <c r="H998" s="2">
        <f t="shared" si="19"/>
        <v>0.20000000001164153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14930.2</v>
      </c>
      <c r="D999" s="1">
        <f>BILANCA!E21</f>
        <v>14930.2</v>
      </c>
      <c r="E999" s="1">
        <v>0</v>
      </c>
      <c r="F999" s="1">
        <v>0</v>
      </c>
      <c r="G999" s="2">
        <f t="shared" si="22"/>
        <v>716.64960000000008</v>
      </c>
      <c r="H999" s="2">
        <f t="shared" si="19"/>
        <v>0.40000000000145519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14968.02</v>
      </c>
      <c r="D1000" s="1">
        <f>BILANCA!E22</f>
        <v>18130.52</v>
      </c>
      <c r="E1000" s="1">
        <v>0</v>
      </c>
      <c r="F1000" s="1">
        <v>0</v>
      </c>
      <c r="G1000" s="2">
        <f t="shared" si="22"/>
        <v>870.89402000000018</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6948.75</v>
      </c>
      <c r="D1002" s="1">
        <f>BILANCA!E24</f>
        <v>16964.05</v>
      </c>
      <c r="E1002" s="1">
        <v>0</v>
      </c>
      <c r="F1002" s="1">
        <v>0</v>
      </c>
      <c r="G1002" s="2">
        <f t="shared" si="22"/>
        <v>776.66014999999993</v>
      </c>
      <c r="H1002" s="2">
        <f t="shared" si="19"/>
        <v>0.2999999999992724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11599.97</v>
      </c>
      <c r="D1003" s="1">
        <f>BILANCA!E25</f>
        <v>11599.97</v>
      </c>
      <c r="E1003" s="1">
        <v>0</v>
      </c>
      <c r="F1003" s="1">
        <v>0</v>
      </c>
      <c r="G1003" s="2">
        <f t="shared" si="22"/>
        <v>695.9982</v>
      </c>
      <c r="H1003" s="2">
        <f t="shared" si="19"/>
        <v>6.0000000001309672E-2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896821.05</v>
      </c>
      <c r="D1004" s="1">
        <f>BILANCA!E26</f>
        <v>1113297.4099999999</v>
      </c>
      <c r="E1004" s="1">
        <v>0</v>
      </c>
      <c r="F1004" s="1">
        <v>0</v>
      </c>
      <c r="G1004" s="2">
        <f t="shared" si="22"/>
        <v>65591.733269999997</v>
      </c>
      <c r="H1004" s="2">
        <f t="shared" si="19"/>
        <v>0.4599999999627471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925032.27</v>
      </c>
      <c r="D1006" s="1">
        <f>BILANCA!E28</f>
        <v>1063348.29</v>
      </c>
      <c r="E1006" s="1">
        <v>0</v>
      </c>
      <c r="F1006" s="1">
        <v>0</v>
      </c>
      <c r="G1006" s="2">
        <f t="shared" si="22"/>
        <v>70189.763550000003</v>
      </c>
      <c r="H1006" s="2">
        <f t="shared" si="19"/>
        <v>0.56000000005587935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81648.200000000012</v>
      </c>
      <c r="D1007" s="1">
        <f>BILANCA!E29</f>
        <v>55440.080000000016</v>
      </c>
      <c r="E1007" s="1">
        <v>0</v>
      </c>
      <c r="F1007" s="1">
        <v>0</v>
      </c>
      <c r="G1007" s="2">
        <f t="shared" si="22"/>
        <v>4620.6806400000005</v>
      </c>
      <c r="H1007" s="2">
        <f t="shared" si="19"/>
        <v>0.28000000002793968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406835.76</v>
      </c>
      <c r="D1008" s="1">
        <f>BILANCA!E30</f>
        <v>406837.76000000001</v>
      </c>
      <c r="E1008" s="1">
        <v>0</v>
      </c>
      <c r="F1008" s="1">
        <v>0</v>
      </c>
      <c r="G1008" s="2">
        <f t="shared" si="22"/>
        <v>30512.782000000003</v>
      </c>
      <c r="H1008" s="2">
        <f t="shared" si="19"/>
        <v>0.47999999998137355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325187.56</v>
      </c>
      <c r="D1012" s="1">
        <f>BILANCA!E34</f>
        <v>351397.68</v>
      </c>
      <c r="E1012" s="1">
        <v>0</v>
      </c>
      <c r="F1012" s="1">
        <v>0</v>
      </c>
      <c r="G1012" s="2">
        <f t="shared" si="22"/>
        <v>29811.504680000002</v>
      </c>
      <c r="H1012" s="2">
        <f t="shared" si="19"/>
        <v>0.76000000000931323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543039.99</v>
      </c>
      <c r="D1023" s="1">
        <f>BILANCA!E45</f>
        <v>536375.23</v>
      </c>
      <c r="E1023" s="1">
        <v>0</v>
      </c>
      <c r="F1023" s="1">
        <v>0</v>
      </c>
      <c r="G1023" s="2">
        <f t="shared" si="22"/>
        <v>64631.618000000002</v>
      </c>
      <c r="H1023" s="2">
        <f t="shared" si="19"/>
        <v>0.23999999999068677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77562.539999999994</v>
      </c>
      <c r="D1025" s="1">
        <f>BILANCA!E47</f>
        <v>77562.539999999994</v>
      </c>
      <c r="E1025" s="1">
        <v>0</v>
      </c>
      <c r="F1025" s="1">
        <v>0</v>
      </c>
      <c r="G1025" s="2">
        <f t="shared" si="22"/>
        <v>9772.88004</v>
      </c>
      <c r="H1025" s="2">
        <f t="shared" si="19"/>
        <v>0.92000000001280569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497250.33</v>
      </c>
      <c r="D1027" s="1">
        <f>BILANCA!E49</f>
        <v>504325.33</v>
      </c>
      <c r="E1027" s="1">
        <v>0</v>
      </c>
      <c r="F1027" s="1">
        <v>0</v>
      </c>
      <c r="G1027" s="2">
        <f t="shared" si="22"/>
        <v>66259.643559999997</v>
      </c>
      <c r="H1027" s="2">
        <f t="shared" si="19"/>
        <v>0.66000000003259629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31772.880000000001</v>
      </c>
      <c r="D1028" s="1">
        <f>BILANCA!E50</f>
        <v>45512.639999999999</v>
      </c>
      <c r="E1028" s="1">
        <v>0</v>
      </c>
      <c r="F1028" s="1">
        <v>0</v>
      </c>
      <c r="G1028" s="2">
        <f t="shared" si="22"/>
        <v>5525.9171999999999</v>
      </c>
      <c r="H1028" s="2">
        <f t="shared" si="19"/>
        <v>0.47999999999956344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53972.42</v>
      </c>
      <c r="D1032" s="1">
        <f>BILANCA!E54</f>
        <v>57766.25</v>
      </c>
      <c r="E1032" s="1">
        <v>0</v>
      </c>
      <c r="F1032" s="1">
        <v>0</v>
      </c>
      <c r="G1032" s="2">
        <f t="shared" si="22"/>
        <v>8305.7410799999998</v>
      </c>
      <c r="H1032" s="2">
        <f t="shared" si="19"/>
        <v>0.66999999999825377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53972.42</v>
      </c>
      <c r="D1033" s="1">
        <f>BILANCA!E55</f>
        <v>57766.25</v>
      </c>
      <c r="E1033" s="1">
        <v>0</v>
      </c>
      <c r="F1033" s="1">
        <v>0</v>
      </c>
      <c r="G1033" s="2">
        <f t="shared" si="22"/>
        <v>8475.2459999999992</v>
      </c>
      <c r="H1033" s="2">
        <f t="shared" si="19"/>
        <v>0.66999999999825377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337161.07</v>
      </c>
      <c r="D1034" s="1">
        <f>BILANCA!E56</f>
        <v>1920900.12</v>
      </c>
      <c r="E1034" s="1">
        <v>0</v>
      </c>
      <c r="F1034" s="1">
        <v>0</v>
      </c>
      <c r="G1034" s="2">
        <f t="shared" si="22"/>
        <v>213127.02681000001</v>
      </c>
      <c r="H1034" s="2">
        <f t="shared" si="19"/>
        <v>0.19000000011874363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337161.07</v>
      </c>
      <c r="D1035" s="1">
        <f>BILANCA!E57</f>
        <v>1920900.12</v>
      </c>
      <c r="E1035" s="1">
        <v>0</v>
      </c>
      <c r="F1035" s="1">
        <v>0</v>
      </c>
      <c r="G1035" s="2">
        <f t="shared" si="22"/>
        <v>217305.98811999999</v>
      </c>
      <c r="H1035" s="2">
        <f t="shared" si="19"/>
        <v>0.19000000011874363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3792565.44</v>
      </c>
      <c r="D1046" s="1">
        <f>BILANCA!E68</f>
        <v>5570313</v>
      </c>
      <c r="E1046" s="1">
        <v>0</v>
      </c>
      <c r="F1046" s="1">
        <v>0</v>
      </c>
      <c r="G1046" s="2">
        <f t="shared" si="22"/>
        <v>940791.06071999995</v>
      </c>
      <c r="H1046" s="2">
        <f t="shared" si="19"/>
        <v>0.43999999994412065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913019.34</v>
      </c>
      <c r="D1047" s="1">
        <f>BILANCA!E69</f>
        <v>2671886.41</v>
      </c>
      <c r="E1047" s="1">
        <v>0</v>
      </c>
      <c r="F1047" s="1">
        <v>0</v>
      </c>
      <c r="G1047" s="2">
        <f t="shared" si="22"/>
        <v>400434.69824</v>
      </c>
      <c r="H1047" s="2">
        <f t="shared" si="19"/>
        <v>0.75000000011641532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913019.34</v>
      </c>
      <c r="D1048" s="1">
        <f>BILANCA!E70</f>
        <v>2671886.41</v>
      </c>
      <c r="E1048" s="1">
        <v>0</v>
      </c>
      <c r="F1048" s="1">
        <v>0</v>
      </c>
      <c r="G1048" s="2">
        <f t="shared" si="22"/>
        <v>406691.49040000001</v>
      </c>
      <c r="H1048" s="2">
        <f t="shared" si="19"/>
        <v>0.75000000011641532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913019.34</v>
      </c>
      <c r="D1050" s="1">
        <f>BILANCA!E72</f>
        <v>2671886.41</v>
      </c>
      <c r="E1050" s="1">
        <v>0</v>
      </c>
      <c r="F1050" s="1">
        <v>0</v>
      </c>
      <c r="G1050" s="2">
        <f t="shared" si="22"/>
        <v>419205.07472000003</v>
      </c>
      <c r="H1050" s="2">
        <f t="shared" si="19"/>
        <v>0.75000000011641532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8120.15</v>
      </c>
      <c r="D1056" s="1">
        <f>BILANCA!E78</f>
        <v>14634.3</v>
      </c>
      <c r="E1056" s="1">
        <v>0</v>
      </c>
      <c r="F1056" s="1">
        <v>0</v>
      </c>
      <c r="G1056" s="2">
        <f t="shared" si="22"/>
        <v>2729.3787499999999</v>
      </c>
      <c r="H1056" s="2">
        <f t="shared" si="19"/>
        <v>0.44999999999890861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8120.15</v>
      </c>
      <c r="D1064" s="1">
        <f>BILANCA!E86</f>
        <v>14634.3</v>
      </c>
      <c r="E1064" s="1">
        <v>0</v>
      </c>
      <c r="F1064" s="1">
        <v>0</v>
      </c>
      <c r="G1064" s="2">
        <f t="shared" si="22"/>
        <v>3028.4887500000004</v>
      </c>
      <c r="H1064" s="2">
        <f t="shared" si="19"/>
        <v>0.44999999999890861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32917.43</v>
      </c>
      <c r="E1065" s="1">
        <v>0</v>
      </c>
      <c r="F1065" s="1">
        <v>0</v>
      </c>
      <c r="G1065" s="2">
        <f t="shared" si="22"/>
        <v>5398.4585200000001</v>
      </c>
      <c r="H1065" s="2">
        <f t="shared" si="19"/>
        <v>0.43000000000029104</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32917.43</v>
      </c>
      <c r="E1066" s="1">
        <v>0</v>
      </c>
      <c r="F1066" s="1">
        <v>0</v>
      </c>
      <c r="G1066" s="2">
        <f t="shared" si="22"/>
        <v>5464.2933800000001</v>
      </c>
      <c r="H1066" s="2">
        <f t="shared" si="19"/>
        <v>0.43000000000029104</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32917.43</v>
      </c>
      <c r="E1067" s="1">
        <v>0</v>
      </c>
      <c r="F1067" s="1">
        <v>0</v>
      </c>
      <c r="G1067" s="2">
        <f t="shared" si="22"/>
        <v>5530.12824</v>
      </c>
      <c r="H1067" s="2">
        <f t="shared" si="19"/>
        <v>0.43000000000029104</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24782.080000000002</v>
      </c>
      <c r="D1096" s="1">
        <f>BILANCA!E118</f>
        <v>24782.080000000002</v>
      </c>
      <c r="E1096" s="1">
        <v>0</v>
      </c>
      <c r="F1096" s="1">
        <v>0</v>
      </c>
      <c r="G1096" s="2">
        <f t="shared" si="22"/>
        <v>8401.1251200000006</v>
      </c>
      <c r="H1096" s="2">
        <f t="shared" si="23"/>
        <v>0.16000000000349246</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24782.080000000002</v>
      </c>
      <c r="D1097" s="1">
        <f>BILANCA!E119</f>
        <v>24782.080000000002</v>
      </c>
      <c r="E1097" s="1">
        <v>0</v>
      </c>
      <c r="F1097" s="1">
        <v>0</v>
      </c>
      <c r="G1097" s="2">
        <f t="shared" si="22"/>
        <v>8475.4713600000014</v>
      </c>
      <c r="H1097" s="2">
        <f t="shared" si="23"/>
        <v>0.16000000000349246</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24782.080000000002</v>
      </c>
      <c r="D1101" s="1">
        <f>BILANCA!E123</f>
        <v>24782.080000000002</v>
      </c>
      <c r="E1101" s="1">
        <v>0</v>
      </c>
      <c r="F1101" s="1">
        <v>0</v>
      </c>
      <c r="G1101" s="2">
        <f t="shared" si="22"/>
        <v>8772.8563200000008</v>
      </c>
      <c r="H1101" s="2">
        <f t="shared" si="23"/>
        <v>0.16000000000349246</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2507691.29</v>
      </c>
      <c r="D1112" s="1">
        <f>BILANCA!E134</f>
        <v>2507691.29</v>
      </c>
      <c r="E1112" s="1">
        <v>0</v>
      </c>
      <c r="F1112" s="1">
        <v>0</v>
      </c>
      <c r="G1112" s="2">
        <f t="shared" si="22"/>
        <v>970476.52922999999</v>
      </c>
      <c r="H1112" s="2">
        <f t="shared" si="23"/>
        <v>0.58000000007450581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2507691.29</v>
      </c>
      <c r="D1113" s="1">
        <f>BILANCA!E135</f>
        <v>2507691.29</v>
      </c>
      <c r="E1113" s="1">
        <v>0</v>
      </c>
      <c r="F1113" s="1">
        <v>0</v>
      </c>
      <c r="G1113" s="2">
        <f t="shared" si="22"/>
        <v>977999.60309999995</v>
      </c>
      <c r="H1113" s="2">
        <f t="shared" si="23"/>
        <v>0.58000000007450581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2507691.29</v>
      </c>
      <c r="D1119" s="1">
        <f>BILANCA!E141</f>
        <v>2507691.29</v>
      </c>
      <c r="E1119" s="1">
        <v>0</v>
      </c>
      <c r="F1119" s="1">
        <v>0</v>
      </c>
      <c r="G1119" s="2">
        <f t="shared" si="22"/>
        <v>1023138.0463200002</v>
      </c>
      <c r="H1119" s="2">
        <f t="shared" si="23"/>
        <v>0.58000000007450581</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107351.86000000002</v>
      </c>
      <c r="D1124" s="1">
        <f>BILANCA!E146</f>
        <v>207399.94</v>
      </c>
      <c r="E1124" s="1">
        <v>0</v>
      </c>
      <c r="F1124" s="1">
        <v>0</v>
      </c>
      <c r="G1124" s="2">
        <f t="shared" si="22"/>
        <v>73623.395339999988</v>
      </c>
      <c r="H1124" s="2">
        <f t="shared" si="23"/>
        <v>0.1999999999825377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16847.28</v>
      </c>
      <c r="D1125" s="1">
        <f>BILANCA!E147</f>
        <v>15235.96</v>
      </c>
      <c r="E1125" s="1">
        <v>0</v>
      </c>
      <c r="F1125" s="1">
        <v>0</v>
      </c>
      <c r="G1125" s="2">
        <f t="shared" si="22"/>
        <v>6719.3263999999981</v>
      </c>
      <c r="H1125" s="2">
        <f t="shared" si="23"/>
        <v>0.31999999999970896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28611.38</v>
      </c>
      <c r="D1136" s="1">
        <f>BILANCA!E158</f>
        <v>35791.879999999997</v>
      </c>
      <c r="E1136" s="1">
        <v>0</v>
      </c>
      <c r="F1136" s="1">
        <v>0</v>
      </c>
      <c r="G1136" s="2">
        <f t="shared" si="22"/>
        <v>15329.85642</v>
      </c>
      <c r="H1136" s="2">
        <f t="shared" si="23"/>
        <v>0.50000000000363798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205799.48</v>
      </c>
      <c r="D1137" s="1">
        <f>BILANCA!E159</f>
        <v>219642.82</v>
      </c>
      <c r="E1137" s="1">
        <v>0</v>
      </c>
      <c r="F1137" s="1">
        <v>0</v>
      </c>
      <c r="G1137" s="2">
        <f t="shared" si="22"/>
        <v>99343.108479999995</v>
      </c>
      <c r="H1137" s="2">
        <f t="shared" si="23"/>
        <v>0.66000000000349246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3161.75</v>
      </c>
      <c r="D1138" s="1">
        <f>BILANCA!E160</f>
        <v>3999.54</v>
      </c>
      <c r="E1138" s="1">
        <v>0</v>
      </c>
      <c r="F1138" s="1">
        <v>0</v>
      </c>
      <c r="G1138" s="2">
        <f t="shared" si="22"/>
        <v>1729.9286499999998</v>
      </c>
      <c r="H1138" s="2">
        <f t="shared" si="23"/>
        <v>0.71000000000003638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2461.38</v>
      </c>
      <c r="D1140" s="1">
        <f>BILANCA!E162</f>
        <v>2328.6799999999998</v>
      </c>
      <c r="E1140" s="1">
        <v>0</v>
      </c>
      <c r="F1140" s="1">
        <v>0</v>
      </c>
      <c r="G1140" s="2">
        <f t="shared" si="22"/>
        <v>1117.6421800000001</v>
      </c>
      <c r="H1140" s="2">
        <f t="shared" si="23"/>
        <v>0.70000000000027285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149529.41</v>
      </c>
      <c r="D1141" s="1">
        <f>BILANCA!E163</f>
        <v>69598.94</v>
      </c>
      <c r="E1141" s="1">
        <v>0</v>
      </c>
      <c r="F1141" s="1">
        <v>0</v>
      </c>
      <c r="G1141" s="2">
        <f t="shared" si="22"/>
        <v>45618.911820000001</v>
      </c>
      <c r="H1141" s="2">
        <f t="shared" si="23"/>
        <v>0.47000000000116415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231600.72</v>
      </c>
      <c r="D1142" s="1">
        <f>BILANCA!E164</f>
        <v>111001.54999999999</v>
      </c>
      <c r="E1142" s="1">
        <v>0</v>
      </c>
      <c r="F1142" s="1">
        <v>0</v>
      </c>
      <c r="G1142" s="2">
        <f t="shared" si="22"/>
        <v>72123.007379999995</v>
      </c>
      <c r="H1142" s="2">
        <f t="shared" si="23"/>
        <v>0.73000000001047738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281421.45</v>
      </c>
      <c r="D1143" s="1">
        <f>BILANCA!E165</f>
        <v>140217.99</v>
      </c>
      <c r="E1143" s="1">
        <v>0</v>
      </c>
      <c r="F1143" s="1">
        <v>0</v>
      </c>
      <c r="G1143" s="2">
        <f t="shared" si="22"/>
        <v>89897.188800000004</v>
      </c>
      <c r="H1143" s="2">
        <f t="shared" si="23"/>
        <v>0.46000000002095476</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18958.86</v>
      </c>
      <c r="D1144" s="1">
        <f>BILANCA!E166</f>
        <v>11153.59</v>
      </c>
      <c r="E1144" s="1">
        <v>0</v>
      </c>
      <c r="F1144" s="1">
        <v>0</v>
      </c>
      <c r="G1144" s="2">
        <f t="shared" si="22"/>
        <v>6643.8324400000001</v>
      </c>
      <c r="H1144" s="2">
        <f t="shared" si="23"/>
        <v>0.5499999999992724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68779.59</v>
      </c>
      <c r="D1147" s="1">
        <f>BILANCA!E169</f>
        <v>40370.03</v>
      </c>
      <c r="E1147" s="1">
        <v>0</v>
      </c>
      <c r="F1147" s="1">
        <v>0</v>
      </c>
      <c r="G1147" s="2">
        <f t="shared" si="22"/>
        <v>24521.222600000001</v>
      </c>
      <c r="H1147" s="2">
        <f t="shared" si="23"/>
        <v>0.44000000000232831</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21216541.600000001</v>
      </c>
      <c r="D1152" s="1">
        <f>BILANCA!E175</f>
        <v>25201685.879999995</v>
      </c>
      <c r="E1152" s="1">
        <v>0</v>
      </c>
      <c r="F1152" s="1">
        <v>0</v>
      </c>
      <c r="G1152" s="2">
        <f t="shared" si="22"/>
        <v>12103765.35784</v>
      </c>
      <c r="H1152" s="2">
        <f t="shared" si="23"/>
        <v>0.52000000327825546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417097.14</v>
      </c>
      <c r="D1153" s="1">
        <f>BILANCA!E176</f>
        <v>1485864.7199999997</v>
      </c>
      <c r="E1153" s="1">
        <v>0</v>
      </c>
      <c r="F1153" s="1">
        <v>0</v>
      </c>
      <c r="G1153" s="2">
        <f t="shared" si="22"/>
        <v>576100.51859999995</v>
      </c>
      <c r="H1153" s="2">
        <f t="shared" si="23"/>
        <v>0.42000000027474016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128924.40000000001</v>
      </c>
      <c r="D1154" s="1">
        <f>BILANCA!E177</f>
        <v>380788.19999999995</v>
      </c>
      <c r="E1154" s="1">
        <v>0</v>
      </c>
      <c r="F1154" s="1">
        <v>0</v>
      </c>
      <c r="G1154" s="2">
        <f t="shared" si="22"/>
        <v>152275.63679999998</v>
      </c>
      <c r="H1154" s="2">
        <f t="shared" si="23"/>
        <v>0.59999999996216502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31790.240000000002</v>
      </c>
      <c r="D1155" s="1">
        <f>BILANCA!E178</f>
        <v>68120.36</v>
      </c>
      <c r="E1155" s="1">
        <v>0</v>
      </c>
      <c r="F1155" s="1">
        <v>0</v>
      </c>
      <c r="G1155" s="2">
        <f t="shared" si="22"/>
        <v>28901.325119999998</v>
      </c>
      <c r="H1155" s="2">
        <f t="shared" si="23"/>
        <v>0.60000000000218279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58359.39</v>
      </c>
      <c r="D1156" s="1">
        <f>BILANCA!E179</f>
        <v>108557.75</v>
      </c>
      <c r="E1156" s="1">
        <v>0</v>
      </c>
      <c r="F1156" s="1">
        <v>0</v>
      </c>
      <c r="G1156" s="2">
        <f t="shared" si="22"/>
        <v>47657.155969999993</v>
      </c>
      <c r="H1156" s="2">
        <f t="shared" si="23"/>
        <v>0.63999999999941792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364.97</v>
      </c>
      <c r="D1157" s="1">
        <f>BILANCA!E180</f>
        <v>2207.96</v>
      </c>
      <c r="E1157" s="1">
        <v>0</v>
      </c>
      <c r="F1157" s="1">
        <v>0</v>
      </c>
      <c r="G1157" s="2">
        <f t="shared" si="22"/>
        <v>831.8748599999999</v>
      </c>
      <c r="H1157" s="2">
        <f t="shared" si="23"/>
        <v>6.9999999999936335E-2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1868.38</v>
      </c>
      <c r="E1159" s="1">
        <v>0</v>
      </c>
      <c r="F1159" s="1">
        <v>0</v>
      </c>
      <c r="G1159" s="2">
        <f t="shared" si="22"/>
        <v>657.66976</v>
      </c>
      <c r="H1159" s="2">
        <f t="shared" si="23"/>
        <v>0.38000000000010914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364.97</v>
      </c>
      <c r="D1160" s="1">
        <f>BILANCA!E183</f>
        <v>339.58</v>
      </c>
      <c r="E1160" s="1">
        <v>0</v>
      </c>
      <c r="F1160" s="1">
        <v>0</v>
      </c>
      <c r="G1160" s="2">
        <f t="shared" si="22"/>
        <v>184.81100999999998</v>
      </c>
      <c r="H1160" s="2">
        <f t="shared" si="23"/>
        <v>0.44999999999998863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18326.27</v>
      </c>
      <c r="D1163" s="1">
        <f>BILANCA!E186</f>
        <v>8809.2900000000009</v>
      </c>
      <c r="E1163" s="1">
        <v>0</v>
      </c>
      <c r="F1163" s="1">
        <v>0</v>
      </c>
      <c r="G1163" s="2">
        <f t="shared" si="22"/>
        <v>6470.0730000000003</v>
      </c>
      <c r="H1163" s="2">
        <f t="shared" si="23"/>
        <v>0.56000000000130967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20083.53</v>
      </c>
      <c r="D1165" s="1">
        <f>BILANCA!E188</f>
        <v>193092.84</v>
      </c>
      <c r="E1165" s="1">
        <v>0</v>
      </c>
      <c r="F1165" s="1">
        <v>0</v>
      </c>
      <c r="G1165" s="2">
        <f t="shared" si="22"/>
        <v>73940.996220000001</v>
      </c>
      <c r="H1165" s="2">
        <f t="shared" si="23"/>
        <v>0.63000000000465661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119782.28</v>
      </c>
      <c r="D1166" s="1">
        <f>BILANCA!E189</f>
        <v>223959.44</v>
      </c>
      <c r="E1166" s="1">
        <v>0</v>
      </c>
      <c r="F1166" s="1">
        <v>0</v>
      </c>
      <c r="G1166" s="2">
        <f t="shared" si="22"/>
        <v>103889.31228</v>
      </c>
      <c r="H1166" s="2">
        <f t="shared" si="23"/>
        <v>0.72000000000116415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168390.46</v>
      </c>
      <c r="D1183" s="1">
        <f>BILANCA!E206</f>
        <v>881117.08</v>
      </c>
      <c r="E1183" s="1">
        <v>0</v>
      </c>
      <c r="F1183" s="1">
        <v>0</v>
      </c>
      <c r="G1183" s="2">
        <f t="shared" si="22"/>
        <v>386124.924</v>
      </c>
      <c r="H1183" s="2">
        <f t="shared" si="23"/>
        <v>0.53999999994994141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168390.46</v>
      </c>
      <c r="D1184" s="1">
        <f>BILANCA!E207</f>
        <v>881117.08</v>
      </c>
      <c r="E1184" s="1">
        <v>0</v>
      </c>
      <c r="F1184" s="1">
        <v>0</v>
      </c>
      <c r="G1184" s="2">
        <f t="shared" si="22"/>
        <v>388055.54862000002</v>
      </c>
      <c r="H1184" s="2">
        <f t="shared" si="23"/>
        <v>0.53999999994994141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139145.71</v>
      </c>
      <c r="D1191" s="1">
        <f>BILANCA!E214</f>
        <v>881117.08</v>
      </c>
      <c r="E1191" s="1">
        <v>0</v>
      </c>
      <c r="F1191" s="1">
        <v>0</v>
      </c>
      <c r="G1191" s="2">
        <f t="shared" si="22"/>
        <v>395487.01295999996</v>
      </c>
      <c r="H1191" s="2">
        <f t="shared" si="23"/>
        <v>0.36999999996623956</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29244.75</v>
      </c>
      <c r="D1194" s="1">
        <f>BILANCA!E217</f>
        <v>0</v>
      </c>
      <c r="E1194" s="1">
        <v>0</v>
      </c>
      <c r="F1194" s="1">
        <v>0</v>
      </c>
      <c r="G1194" s="2">
        <f t="shared" si="22"/>
        <v>6170.6422499999999</v>
      </c>
      <c r="H1194" s="2">
        <f t="shared" si="23"/>
        <v>0.25</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20799444.460000001</v>
      </c>
      <c r="D1214" s="1">
        <f>BILANCA!E237</f>
        <v>23715821.159999996</v>
      </c>
      <c r="E1214" s="1">
        <v>0</v>
      </c>
      <c r="F1214" s="1">
        <v>0</v>
      </c>
      <c r="G1214" s="2">
        <f t="shared" si="22"/>
        <v>15761381.046179999</v>
      </c>
      <c r="H1214" s="2">
        <f t="shared" si="23"/>
        <v>0.61999999731779099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19755197.949999999</v>
      </c>
      <c r="D1215" s="1">
        <f>BILANCA!E238</f>
        <v>21249868.029999997</v>
      </c>
      <c r="E1215" s="1">
        <v>0</v>
      </c>
      <c r="F1215" s="1">
        <v>0</v>
      </c>
      <c r="G1215" s="2">
        <f t="shared" si="22"/>
        <v>14443144.69032</v>
      </c>
      <c r="H1215" s="2">
        <f t="shared" si="23"/>
        <v>7.9999998211860657E-2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19923588.41</v>
      </c>
      <c r="D1216" s="1">
        <f>BILANCA!E239</f>
        <v>22130985.129999999</v>
      </c>
      <c r="E1216" s="1">
        <v>0</v>
      </c>
      <c r="F1216" s="1">
        <v>0</v>
      </c>
      <c r="G1216" s="2">
        <f t="shared" si="22"/>
        <v>14955235.17011</v>
      </c>
      <c r="H1216" s="2">
        <f t="shared" si="23"/>
        <v>0.53999999910593033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19923588.41</v>
      </c>
      <c r="D1217" s="1">
        <f>BILANCA!E240</f>
        <v>22130985.129999999</v>
      </c>
      <c r="E1217" s="1">
        <v>0</v>
      </c>
      <c r="F1217" s="1">
        <v>0</v>
      </c>
      <c r="G1217" s="2">
        <f t="shared" si="22"/>
        <v>15019420.728780001</v>
      </c>
      <c r="H1217" s="2">
        <f t="shared" si="23"/>
        <v>0.53999999910593033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168390.46</v>
      </c>
      <c r="D1219" s="1">
        <f>BILANCA!E242</f>
        <v>881117.1</v>
      </c>
      <c r="E1219" s="1">
        <v>0</v>
      </c>
      <c r="F1219" s="1">
        <v>0</v>
      </c>
      <c r="G1219" s="2">
        <f t="shared" si="22"/>
        <v>455627.41975999996</v>
      </c>
      <c r="H1219" s="2">
        <f t="shared" si="23"/>
        <v>0.55999999996856786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29244.75</v>
      </c>
      <c r="D1220" s="1">
        <f>BILANCA!E243</f>
        <v>0</v>
      </c>
      <c r="E1220" s="1">
        <v>0</v>
      </c>
      <c r="F1220" s="1">
        <v>0</v>
      </c>
      <c r="G1220" s="2">
        <f t="shared" si="22"/>
        <v>6931.0057499999994</v>
      </c>
      <c r="H1220" s="2">
        <f t="shared" si="23"/>
        <v>0.25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139145.71</v>
      </c>
      <c r="D1221" s="1">
        <f>BILANCA!E244</f>
        <v>881117.1</v>
      </c>
      <c r="E1221" s="1">
        <v>0</v>
      </c>
      <c r="F1221" s="1">
        <v>0</v>
      </c>
      <c r="G1221" s="2">
        <f t="shared" si="22"/>
        <v>452528.41857999994</v>
      </c>
      <c r="H1221" s="2">
        <f t="shared" si="23"/>
        <v>0.38999999998486601</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705282.21</v>
      </c>
      <c r="D1222" s="1">
        <f>BILANCA!E245</f>
        <v>2147539.92</v>
      </c>
      <c r="E1222" s="1">
        <v>0</v>
      </c>
      <c r="F1222" s="1">
        <v>0</v>
      </c>
      <c r="G1222" s="2">
        <f t="shared" si="22"/>
        <v>1195086.5299499999</v>
      </c>
      <c r="H1222" s="2">
        <f t="shared" si="23"/>
        <v>0.2900000000372529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1285512.5</v>
      </c>
      <c r="D1223" s="1">
        <f>BILANCA!E246</f>
        <v>2623117.04</v>
      </c>
      <c r="E1223" s="1">
        <v>0</v>
      </c>
      <c r="F1223" s="1">
        <v>0</v>
      </c>
      <c r="G1223" s="2">
        <f t="shared" si="22"/>
        <v>1567619.1791999999</v>
      </c>
      <c r="H1223" s="2">
        <f t="shared" si="23"/>
        <v>0.5400000000372529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1285512.5</v>
      </c>
      <c r="D1224" s="1">
        <f>BILANCA!E247</f>
        <v>1910390.4</v>
      </c>
      <c r="E1224" s="1">
        <v>0</v>
      </c>
      <c r="F1224" s="1">
        <v>0</v>
      </c>
      <c r="G1224" s="2">
        <f t="shared" si="22"/>
        <v>1230616.6853</v>
      </c>
      <c r="H1224" s="2">
        <f t="shared" si="23"/>
        <v>0.89999999990686774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712726.64</v>
      </c>
      <c r="E1226" s="1">
        <v>0</v>
      </c>
      <c r="F1226" s="1">
        <v>0</v>
      </c>
      <c r="G1226" s="2">
        <f t="shared" si="22"/>
        <v>346385.14704000001</v>
      </c>
      <c r="H1226" s="2">
        <f t="shared" si="23"/>
        <v>0.35999999998603016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580230.29</v>
      </c>
      <c r="D1227" s="1">
        <f>BILANCA!E250</f>
        <v>475577.12</v>
      </c>
      <c r="E1227" s="1">
        <v>0</v>
      </c>
      <c r="F1227" s="1">
        <v>0</v>
      </c>
      <c r="G1227" s="2">
        <f t="shared" si="22"/>
        <v>373657.82532</v>
      </c>
      <c r="H1227" s="2">
        <f t="shared" si="23"/>
        <v>0.41000000003259629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504235.27</v>
      </c>
      <c r="D1229" s="1">
        <f>BILANCA!E252</f>
        <v>475577.12</v>
      </c>
      <c r="E1229" s="1">
        <v>0</v>
      </c>
      <c r="F1229" s="1">
        <v>0</v>
      </c>
      <c r="G1229" s="2">
        <f t="shared" si="22"/>
        <v>358025.81945999997</v>
      </c>
      <c r="H1229" s="2">
        <f t="shared" si="23"/>
        <v>0.39000000001396984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75995.02</v>
      </c>
      <c r="D1230" s="1">
        <f>BILANCA!E253</f>
        <v>0</v>
      </c>
      <c r="E1230" s="1">
        <v>0</v>
      </c>
      <c r="F1230" s="1">
        <v>0</v>
      </c>
      <c r="G1230" s="2">
        <f t="shared" si="22"/>
        <v>18770.769940000002</v>
      </c>
      <c r="H1230" s="2">
        <f t="shared" si="23"/>
        <v>2.0000000004074536E-2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107363.58</v>
      </c>
      <c r="D1232" s="1">
        <f>BILANCA!E255</f>
        <v>207411.66</v>
      </c>
      <c r="E1232" s="1">
        <v>0</v>
      </c>
      <c r="F1232" s="1">
        <v>0</v>
      </c>
      <c r="G1232" s="2">
        <f t="shared" si="22"/>
        <v>130024.53810000001</v>
      </c>
      <c r="H1232" s="2">
        <f t="shared" si="23"/>
        <v>0.75999999999476131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231600.72</v>
      </c>
      <c r="D1233" s="1">
        <f>BILANCA!E256</f>
        <v>111001.55</v>
      </c>
      <c r="E1233" s="1">
        <v>0</v>
      </c>
      <c r="F1233" s="1">
        <v>0</v>
      </c>
      <c r="G1233" s="2">
        <f t="shared" si="22"/>
        <v>113400.955</v>
      </c>
      <c r="H1233" s="2">
        <f t="shared" si="23"/>
        <v>0.72999999999592546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165722.32</v>
      </c>
      <c r="D1236" s="1">
        <f>BILANCA!E259</f>
        <v>4597515.7</v>
      </c>
      <c r="E1236" s="1">
        <v>0</v>
      </c>
      <c r="F1236" s="1">
        <v>0</v>
      </c>
      <c r="G1236" s="2">
        <f t="shared" si="22"/>
        <v>2368270.6911600004</v>
      </c>
      <c r="H1236" s="2">
        <f t="shared" si="23"/>
        <v>0.6199999998207204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165722.32</v>
      </c>
      <c r="D1237" s="1">
        <f>BILANCA!E260</f>
        <v>4597515.7</v>
      </c>
      <c r="E1237" s="1">
        <v>0</v>
      </c>
      <c r="F1237" s="1">
        <v>0</v>
      </c>
      <c r="G1237" s="2">
        <f t="shared" si="22"/>
        <v>2377631.4448799998</v>
      </c>
      <c r="H1237" s="2">
        <f t="shared" si="23"/>
        <v>0.6199999998207204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32917.43</v>
      </c>
      <c r="E1239" s="1">
        <v>0</v>
      </c>
      <c r="F1239" s="1">
        <v>0</v>
      </c>
      <c r="G1239" s="2">
        <f t="shared" si="22"/>
        <v>16853.724160000002</v>
      </c>
      <c r="H1239" s="2">
        <f t="shared" si="23"/>
        <v>0.43000000000029104</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197307.43</v>
      </c>
      <c r="D1240" s="1">
        <f>BILANCA!E264</f>
        <v>272430.84000000003</v>
      </c>
      <c r="E1240" s="1">
        <v>0</v>
      </c>
      <c r="F1240" s="1">
        <v>0</v>
      </c>
      <c r="G1240" s="2">
        <f t="shared" si="22"/>
        <v>190737.46127000003</v>
      </c>
      <c r="H1240" s="2">
        <f t="shared" si="23"/>
        <v>0.58999999996740371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59573.84</v>
      </c>
      <c r="D1241" s="1">
        <f>BILANCA!E265</f>
        <v>4568.04</v>
      </c>
      <c r="E1241" s="1">
        <v>0</v>
      </c>
      <c r="F1241" s="1">
        <v>0</v>
      </c>
      <c r="G1241" s="2">
        <f t="shared" si="22"/>
        <v>17727.159359999998</v>
      </c>
      <c r="H1241" s="2">
        <f t="shared" si="23"/>
        <v>0.20000000000345608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81049.05</v>
      </c>
      <c r="D1242" s="1">
        <f>BILANCA!E266</f>
        <v>48843.49</v>
      </c>
      <c r="E1242" s="1">
        <v>0</v>
      </c>
      <c r="F1242" s="1">
        <v>0</v>
      </c>
      <c r="G1242" s="2">
        <f t="shared" ref="G1242:G1479" si="24">B1242/1000*C1242+B1242/500*D1242</f>
        <v>46292.631770000007</v>
      </c>
      <c r="H1242" s="2">
        <f t="shared" si="23"/>
        <v>0.54000000000087311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219331.26</v>
      </c>
      <c r="D1243" s="1">
        <f>BILANCA!E267</f>
        <v>102528.09</v>
      </c>
      <c r="E1243" s="1">
        <v>0</v>
      </c>
      <c r="F1243" s="1">
        <v>0</v>
      </c>
      <c r="G1243" s="2">
        <f t="shared" si="24"/>
        <v>110340.73440000002</v>
      </c>
      <c r="H1243" s="2">
        <f t="shared" si="23"/>
        <v>0.35000000000582077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8120.15</v>
      </c>
      <c r="D1244" s="1">
        <f>BILANCA!E268</f>
        <v>14634.3</v>
      </c>
      <c r="E1244" s="1">
        <v>0</v>
      </c>
      <c r="F1244" s="1">
        <v>0</v>
      </c>
      <c r="G1244" s="2">
        <f t="shared" si="24"/>
        <v>9758.463749999999</v>
      </c>
      <c r="H1244" s="2">
        <f t="shared" si="23"/>
        <v>0.44999999999890861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16988.169999999998</v>
      </c>
      <c r="D1263" s="1">
        <f>BILANCA!E287</f>
        <v>38244.82</v>
      </c>
      <c r="E1263" s="1">
        <v>0</v>
      </c>
      <c r="F1263" s="1">
        <v>0</v>
      </c>
      <c r="G1263" s="2">
        <f t="shared" si="24"/>
        <v>26173.786800000002</v>
      </c>
      <c r="H1263" s="2">
        <f t="shared" si="23"/>
        <v>0.34999999999854481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111936.23</v>
      </c>
      <c r="D1264" s="1">
        <f>BILANCA!E288</f>
        <v>342543.38</v>
      </c>
      <c r="E1264" s="1">
        <v>0</v>
      </c>
      <c r="F1264" s="1">
        <v>0</v>
      </c>
      <c r="G1264" s="2">
        <f t="shared" si="24"/>
        <v>223963.46019000004</v>
      </c>
      <c r="H1264" s="2">
        <f t="shared" si="23"/>
        <v>0.61000000000058208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9160.52</v>
      </c>
      <c r="D1265" s="1">
        <f>BILANCA!E289</f>
        <v>11284.53</v>
      </c>
      <c r="E1265" s="1">
        <v>0</v>
      </c>
      <c r="F1265" s="1">
        <v>0</v>
      </c>
      <c r="G1265" s="2">
        <f t="shared" si="24"/>
        <v>8947.7415599999986</v>
      </c>
      <c r="H1265" s="2">
        <f t="shared" si="23"/>
        <v>0.94999999999890861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110621.75999999999</v>
      </c>
      <c r="D1266" s="1">
        <f>BILANCA!E290</f>
        <v>212674.91</v>
      </c>
      <c r="E1266" s="1">
        <v>0</v>
      </c>
      <c r="F1266" s="1">
        <v>0</v>
      </c>
      <c r="G1266" s="2">
        <f t="shared" si="24"/>
        <v>151679.95713999998</v>
      </c>
      <c r="H1266" s="2">
        <f t="shared" si="23"/>
        <v>0.33000000000174623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168390.46</v>
      </c>
      <c r="D1270" s="1">
        <f>BILANCA!E294</f>
        <v>881117.08</v>
      </c>
      <c r="E1270" s="1">
        <v>0</v>
      </c>
      <c r="F1270" s="1">
        <v>0</v>
      </c>
      <c r="G1270" s="2">
        <f t="shared" si="24"/>
        <v>554089.26593999995</v>
      </c>
      <c r="H1270" s="2">
        <f t="shared" si="23"/>
        <v>0.53999999994994141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906828.55999999994</v>
      </c>
      <c r="D1299" s="6">
        <f>'RAS-funkcijski'!E5</f>
        <v>865388.94</v>
      </c>
      <c r="E1299" s="6">
        <v>0</v>
      </c>
      <c r="F1299" s="6">
        <v>0</v>
      </c>
      <c r="G1299" s="7">
        <f t="shared" si="24"/>
        <v>2637.6064399999996</v>
      </c>
      <c r="H1299" s="7">
        <f t="shared" si="23"/>
        <v>0.50000000011641532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62296.06</v>
      </c>
      <c r="D1300" s="1">
        <f>'RAS-funkcijski'!E6</f>
        <v>62775.94</v>
      </c>
      <c r="E1300" s="1">
        <v>0</v>
      </c>
      <c r="F1300" s="1">
        <v>0</v>
      </c>
      <c r="G1300" s="2">
        <f t="shared" si="24"/>
        <v>375.69587999999999</v>
      </c>
      <c r="H1300" s="2">
        <f t="shared" si="23"/>
        <v>0.11999999999534339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34708.43</v>
      </c>
      <c r="D1301" s="1">
        <f>'RAS-funkcijski'!E7</f>
        <v>23139.119999999999</v>
      </c>
      <c r="E1301" s="1">
        <v>0</v>
      </c>
      <c r="F1301" s="1">
        <v>0</v>
      </c>
      <c r="G1301" s="2">
        <f t="shared" si="24"/>
        <v>242.96001000000001</v>
      </c>
      <c r="H1301" s="2">
        <f t="shared" si="23"/>
        <v>0.5499999999992724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27587.63</v>
      </c>
      <c r="D1302" s="1">
        <f>'RAS-funkcijski'!E8</f>
        <v>39636.82</v>
      </c>
      <c r="E1302" s="1">
        <v>0</v>
      </c>
      <c r="F1302" s="1">
        <v>0</v>
      </c>
      <c r="G1302" s="2">
        <f t="shared" si="24"/>
        <v>427.44508000000002</v>
      </c>
      <c r="H1302" s="2">
        <f t="shared" si="23"/>
        <v>0.5499999999992724</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779236.91</v>
      </c>
      <c r="D1307" s="1">
        <f>'RAS-funkcijski'!E13</f>
        <v>741108.28</v>
      </c>
      <c r="E1307" s="1">
        <v>0</v>
      </c>
      <c r="F1307" s="1">
        <v>0</v>
      </c>
      <c r="G1307" s="2">
        <f t="shared" si="24"/>
        <v>20353.08123</v>
      </c>
      <c r="H1307" s="2">
        <f t="shared" si="23"/>
        <v>0.36999999999534339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321752.45</v>
      </c>
      <c r="D1308" s="1">
        <f>'RAS-funkcijski'!E14</f>
        <v>390812.42</v>
      </c>
      <c r="E1308" s="1">
        <v>0</v>
      </c>
      <c r="F1308" s="1">
        <v>0</v>
      </c>
      <c r="G1308" s="2">
        <f t="shared" si="24"/>
        <v>11033.7729</v>
      </c>
      <c r="H1308" s="2">
        <f t="shared" si="23"/>
        <v>0.86999999999534339</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457484.46</v>
      </c>
      <c r="D1310" s="1">
        <f>'RAS-funkcijski'!E16</f>
        <v>350295.86</v>
      </c>
      <c r="E1310" s="1">
        <v>0</v>
      </c>
      <c r="F1310" s="1">
        <v>0</v>
      </c>
      <c r="G1310" s="2">
        <f t="shared" si="24"/>
        <v>13896.91416</v>
      </c>
      <c r="H1310" s="2">
        <f t="shared" si="23"/>
        <v>0.6000000000349246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65295.59</v>
      </c>
      <c r="D1313" s="1">
        <f>'RAS-funkcijski'!E19</f>
        <v>61504.72</v>
      </c>
      <c r="E1313" s="1">
        <v>0</v>
      </c>
      <c r="F1313" s="1">
        <v>0</v>
      </c>
      <c r="G1313" s="2">
        <f t="shared" si="24"/>
        <v>2824.5754499999998</v>
      </c>
      <c r="H1313" s="2">
        <f t="shared" si="23"/>
        <v>0.69000000000232831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47790</v>
      </c>
      <c r="D1322" s="1">
        <f>'RAS-funkcijski'!E28</f>
        <v>74755.66</v>
      </c>
      <c r="E1322" s="1">
        <v>0</v>
      </c>
      <c r="F1322" s="1">
        <v>0</v>
      </c>
      <c r="G1322" s="2">
        <f t="shared" si="24"/>
        <v>4735.2316800000008</v>
      </c>
      <c r="H1322" s="2">
        <f t="shared" si="23"/>
        <v>0.33999999999650754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47790</v>
      </c>
      <c r="D1324" s="1">
        <f>'RAS-funkcijski'!E30</f>
        <v>74755.66</v>
      </c>
      <c r="E1324" s="1">
        <v>0</v>
      </c>
      <c r="F1324" s="1">
        <v>0</v>
      </c>
      <c r="G1324" s="2">
        <f t="shared" si="24"/>
        <v>5129.8343199999999</v>
      </c>
      <c r="H1324" s="2">
        <f t="shared" si="23"/>
        <v>0.33999999999650754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1609258.55</v>
      </c>
      <c r="D1329" s="1">
        <f>'RAS-funkcijski'!E35</f>
        <v>781884.54</v>
      </c>
      <c r="E1329" s="1">
        <v>0</v>
      </c>
      <c r="F1329" s="1">
        <v>0</v>
      </c>
      <c r="G1329" s="2">
        <f t="shared" si="24"/>
        <v>98363.856530000005</v>
      </c>
      <c r="H1329" s="2">
        <f t="shared" si="23"/>
        <v>0.90999999991618097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48294.01</v>
      </c>
      <c r="D1330" s="1">
        <f>'RAS-funkcijski'!E36</f>
        <v>70387.299999999988</v>
      </c>
      <c r="E1330" s="1">
        <v>0</v>
      </c>
      <c r="F1330" s="1">
        <v>0</v>
      </c>
      <c r="G1330" s="2">
        <f t="shared" si="24"/>
        <v>6050.1955199999993</v>
      </c>
      <c r="H1330" s="2">
        <f t="shared" si="23"/>
        <v>0.30999999999039574</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1659.05</v>
      </c>
      <c r="D1331" s="1">
        <f>'RAS-funkcijski'!E37</f>
        <v>46578.34</v>
      </c>
      <c r="E1331" s="1">
        <v>0</v>
      </c>
      <c r="F1331" s="1">
        <v>0</v>
      </c>
      <c r="G1331" s="2">
        <f t="shared" si="24"/>
        <v>3128.9190899999999</v>
      </c>
      <c r="H1331" s="2">
        <f t="shared" si="23"/>
        <v>0.38999999999646207</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46634.96</v>
      </c>
      <c r="D1332" s="1">
        <f>'RAS-funkcijski'!E38</f>
        <v>23808.959999999999</v>
      </c>
      <c r="E1332" s="1">
        <v>0</v>
      </c>
      <c r="F1332" s="1">
        <v>0</v>
      </c>
      <c r="G1332" s="2">
        <f t="shared" si="24"/>
        <v>3204.5979200000002</v>
      </c>
      <c r="H1332" s="2">
        <f t="shared" si="23"/>
        <v>8.000000000174623E-2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1313664.8</v>
      </c>
      <c r="D1333" s="1">
        <f>'RAS-funkcijski'!E39</f>
        <v>44893.43</v>
      </c>
      <c r="E1333" s="1">
        <v>0</v>
      </c>
      <c r="F1333" s="1">
        <v>0</v>
      </c>
      <c r="G1333" s="2">
        <f t="shared" si="24"/>
        <v>49120.808100000002</v>
      </c>
      <c r="H1333" s="2">
        <f t="shared" si="23"/>
        <v>0.62999999995372491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1313664.8</v>
      </c>
      <c r="D1334" s="1">
        <f>'RAS-funkcijski'!E40</f>
        <v>43893.43</v>
      </c>
      <c r="E1334" s="1">
        <v>0</v>
      </c>
      <c r="F1334" s="1">
        <v>0</v>
      </c>
      <c r="G1334" s="2">
        <f t="shared" si="24"/>
        <v>50452.259759999994</v>
      </c>
      <c r="H1334" s="2">
        <f t="shared" si="23"/>
        <v>0.62999999995372491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1000</v>
      </c>
      <c r="E1336" s="1">
        <v>0</v>
      </c>
      <c r="F1336" s="1">
        <v>0</v>
      </c>
      <c r="G1336" s="2">
        <f t="shared" si="24"/>
        <v>76</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88898.54</v>
      </c>
      <c r="D1348" s="1">
        <f>'RAS-funkcijski'!E54</f>
        <v>411958.32</v>
      </c>
      <c r="E1348" s="1">
        <v>0</v>
      </c>
      <c r="F1348" s="1">
        <v>0</v>
      </c>
      <c r="G1348" s="2">
        <f t="shared" si="24"/>
        <v>45640.759000000005</v>
      </c>
      <c r="H1348" s="2">
        <f t="shared" si="27"/>
        <v>0.78000000001338776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88898.54</v>
      </c>
      <c r="D1349" s="1">
        <f>'RAS-funkcijski'!E55</f>
        <v>411958.32</v>
      </c>
      <c r="E1349" s="1">
        <v>0</v>
      </c>
      <c r="F1349" s="1">
        <v>0</v>
      </c>
      <c r="G1349" s="2">
        <f t="shared" si="24"/>
        <v>46553.574179999996</v>
      </c>
      <c r="H1349" s="2">
        <f t="shared" si="27"/>
        <v>0.78000000001338776</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11613.23</v>
      </c>
      <c r="D1355" s="1">
        <f>'RAS-funkcijski'!E61</f>
        <v>156394.64000000001</v>
      </c>
      <c r="E1355" s="1">
        <v>0</v>
      </c>
      <c r="F1355" s="1">
        <v>0</v>
      </c>
      <c r="G1355" s="2">
        <f t="shared" si="24"/>
        <v>18490.943070000001</v>
      </c>
      <c r="H1355" s="2">
        <f t="shared" si="27"/>
        <v>0.5899999999855936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82849.16</v>
      </c>
      <c r="E1358" s="1">
        <v>0</v>
      </c>
      <c r="F1358" s="1">
        <v>0</v>
      </c>
      <c r="G1358" s="2">
        <f t="shared" si="24"/>
        <v>9941.8991999999998</v>
      </c>
      <c r="H1358" s="2">
        <f t="shared" si="27"/>
        <v>0.16000000000349246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11613.23</v>
      </c>
      <c r="D1359" s="1">
        <f>'RAS-funkcijski'!E65</f>
        <v>73545.48</v>
      </c>
      <c r="E1359" s="1">
        <v>0</v>
      </c>
      <c r="F1359" s="1">
        <v>0</v>
      </c>
      <c r="G1359" s="2">
        <f t="shared" si="24"/>
        <v>9680.9555899999996</v>
      </c>
      <c r="H1359" s="2">
        <f t="shared" si="27"/>
        <v>0.70999999999548891</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146787.97</v>
      </c>
      <c r="D1368" s="1">
        <f>'RAS-funkcijski'!E74</f>
        <v>98250.85</v>
      </c>
      <c r="E1368" s="1">
        <v>0</v>
      </c>
      <c r="F1368" s="1">
        <v>0</v>
      </c>
      <c r="G1368" s="2">
        <f t="shared" si="24"/>
        <v>24030.276900000004</v>
      </c>
      <c r="H1368" s="2">
        <f t="shared" si="27"/>
        <v>0.17999999999301508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50531.46</v>
      </c>
      <c r="D1369" s="1">
        <f>'RAS-funkcijski'!E75</f>
        <v>254188.47</v>
      </c>
      <c r="E1369" s="1">
        <v>0</v>
      </c>
      <c r="F1369" s="1">
        <v>0</v>
      </c>
      <c r="G1369" s="2">
        <f t="shared" si="24"/>
        <v>39682.496399999996</v>
      </c>
      <c r="H1369" s="2">
        <f t="shared" si="27"/>
        <v>0.93000000000029104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50531.46</v>
      </c>
      <c r="D1370" s="1">
        <f>'RAS-funkcijski'!E76</f>
        <v>254188.47</v>
      </c>
      <c r="E1370" s="1">
        <v>0</v>
      </c>
      <c r="F1370" s="1">
        <v>0</v>
      </c>
      <c r="G1370" s="2">
        <f t="shared" si="24"/>
        <v>40241.404799999997</v>
      </c>
      <c r="H1370" s="2">
        <f t="shared" si="27"/>
        <v>0.93000000000029104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796206.01</v>
      </c>
      <c r="D1376" s="1">
        <f>'RAS-funkcijski'!E82</f>
        <v>995222.04</v>
      </c>
      <c r="E1376" s="1">
        <v>0</v>
      </c>
      <c r="F1376" s="1">
        <v>0</v>
      </c>
      <c r="G1376" s="2">
        <f t="shared" si="24"/>
        <v>217358.70702</v>
      </c>
      <c r="H1376" s="2">
        <f t="shared" si="27"/>
        <v>5.0000000046566129E-2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7449.25</v>
      </c>
      <c r="D1377" s="1">
        <f>'RAS-funkcijski'!E83</f>
        <v>4215.34</v>
      </c>
      <c r="E1377" s="1">
        <v>0</v>
      </c>
      <c r="F1377" s="1">
        <v>0</v>
      </c>
      <c r="G1377" s="2">
        <f t="shared" si="24"/>
        <v>1254.5144700000001</v>
      </c>
      <c r="H1377" s="2">
        <f t="shared" si="27"/>
        <v>0.59000000000014552</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79764.37</v>
      </c>
      <c r="D1378" s="1">
        <f>'RAS-funkcijski'!E84</f>
        <v>94985.05</v>
      </c>
      <c r="E1378" s="1">
        <v>0</v>
      </c>
      <c r="F1378" s="1">
        <v>0</v>
      </c>
      <c r="G1378" s="2">
        <f t="shared" si="24"/>
        <v>21578.757600000001</v>
      </c>
      <c r="H1378" s="2">
        <f t="shared" si="27"/>
        <v>0.41999999999825377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38181.06</v>
      </c>
      <c r="D1379" s="1">
        <f>'RAS-funkcijski'!E85</f>
        <v>30319.81</v>
      </c>
      <c r="E1379" s="1">
        <v>0</v>
      </c>
      <c r="F1379" s="1">
        <v>0</v>
      </c>
      <c r="G1379" s="2">
        <f t="shared" si="24"/>
        <v>8004.4750800000002</v>
      </c>
      <c r="H1379" s="2">
        <f t="shared" si="27"/>
        <v>0.24999999999636202</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50900.44</v>
      </c>
      <c r="D1380" s="1">
        <f>'RAS-funkcijski'!E86</f>
        <v>133235.74</v>
      </c>
      <c r="E1380" s="1">
        <v>0</v>
      </c>
      <c r="F1380" s="1">
        <v>0</v>
      </c>
      <c r="G1380" s="2">
        <f t="shared" si="24"/>
        <v>26024.497439999999</v>
      </c>
      <c r="H1380" s="2">
        <f t="shared" si="27"/>
        <v>0.70000000001164153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619910.89</v>
      </c>
      <c r="D1382" s="1">
        <f>'RAS-funkcijski'!E88</f>
        <v>732466.1</v>
      </c>
      <c r="E1382" s="1">
        <v>0</v>
      </c>
      <c r="F1382" s="1">
        <v>0</v>
      </c>
      <c r="G1382" s="2">
        <f t="shared" si="24"/>
        <v>175126.81956</v>
      </c>
      <c r="H1382" s="2">
        <f t="shared" si="27"/>
        <v>0.2099999999627471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295347.83999999997</v>
      </c>
      <c r="D1401" s="1">
        <f>'RAS-funkcijski'!E107</f>
        <v>685722.43</v>
      </c>
      <c r="E1401" s="1">
        <v>0</v>
      </c>
      <c r="F1401" s="1">
        <v>0</v>
      </c>
      <c r="G1401" s="2">
        <f t="shared" si="24"/>
        <v>171679.64809999999</v>
      </c>
      <c r="H1401" s="2">
        <f t="shared" si="27"/>
        <v>0.59000000008381903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126292.59</v>
      </c>
      <c r="D1402" s="1">
        <f>'RAS-funkcijski'!E108</f>
        <v>382172.45</v>
      </c>
      <c r="E1402" s="1">
        <v>0</v>
      </c>
      <c r="F1402" s="1">
        <v>0</v>
      </c>
      <c r="G1402" s="2">
        <f t="shared" si="24"/>
        <v>92626.29896</v>
      </c>
      <c r="H1402" s="2">
        <f t="shared" si="27"/>
        <v>0.86000000001513399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16131.71</v>
      </c>
      <c r="D1403" s="1">
        <f>'RAS-funkcijski'!E109</f>
        <v>22400</v>
      </c>
      <c r="E1403" s="1">
        <v>0</v>
      </c>
      <c r="F1403" s="1">
        <v>0</v>
      </c>
      <c r="G1403" s="2">
        <f t="shared" si="24"/>
        <v>6397.8295500000004</v>
      </c>
      <c r="H1403" s="2">
        <f t="shared" si="27"/>
        <v>0.29000000000087311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12200</v>
      </c>
      <c r="D1404" s="1">
        <f>'RAS-funkcijski'!E110</f>
        <v>14046.69</v>
      </c>
      <c r="E1404" s="1">
        <v>0</v>
      </c>
      <c r="F1404" s="1">
        <v>0</v>
      </c>
      <c r="G1404" s="2">
        <f t="shared" si="24"/>
        <v>4271.0982800000002</v>
      </c>
      <c r="H1404" s="2">
        <f t="shared" si="27"/>
        <v>0.30999999999949068</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15954.46</v>
      </c>
      <c r="D1405" s="1">
        <f>'RAS-funkcijski'!E111</f>
        <v>41500</v>
      </c>
      <c r="E1405" s="1">
        <v>0</v>
      </c>
      <c r="F1405" s="1">
        <v>0</v>
      </c>
      <c r="G1405" s="2">
        <f t="shared" si="24"/>
        <v>10588.12722</v>
      </c>
      <c r="H1405" s="2">
        <f t="shared" si="27"/>
        <v>0.45999999999912689</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26900</v>
      </c>
      <c r="D1406" s="1">
        <f>'RAS-funkcijski'!E112</f>
        <v>0</v>
      </c>
      <c r="E1406" s="1">
        <v>0</v>
      </c>
      <c r="F1406" s="1">
        <v>0</v>
      </c>
      <c r="G1406" s="2">
        <f t="shared" si="24"/>
        <v>2905.2</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97869.08</v>
      </c>
      <c r="D1407" s="1">
        <f>'RAS-funkcijski'!E113</f>
        <v>225603.29</v>
      </c>
      <c r="E1407" s="1">
        <v>0</v>
      </c>
      <c r="F1407" s="1">
        <v>0</v>
      </c>
      <c r="G1407" s="2">
        <f t="shared" si="24"/>
        <v>59849.246939999997</v>
      </c>
      <c r="H1407" s="2">
        <f t="shared" si="27"/>
        <v>0.3700000000098953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232450.7</v>
      </c>
      <c r="D1408" s="1">
        <f>'RAS-funkcijski'!E114</f>
        <v>482036.38</v>
      </c>
      <c r="E1408" s="1">
        <v>0</v>
      </c>
      <c r="F1408" s="1">
        <v>0</v>
      </c>
      <c r="G1408" s="2">
        <f t="shared" si="24"/>
        <v>131617.58059999999</v>
      </c>
      <c r="H1408" s="2">
        <f t="shared" si="27"/>
        <v>0.67999999999301508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179977.92</v>
      </c>
      <c r="D1409" s="1">
        <f>'RAS-funkcijski'!E115</f>
        <v>210712.77</v>
      </c>
      <c r="E1409" s="1">
        <v>0</v>
      </c>
      <c r="F1409" s="1">
        <v>0</v>
      </c>
      <c r="G1409" s="2">
        <f t="shared" si="24"/>
        <v>66755.784060000005</v>
      </c>
      <c r="H1409" s="2">
        <f t="shared" si="27"/>
        <v>0.30999999999767169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179977.92</v>
      </c>
      <c r="D1411" s="1">
        <f>'RAS-funkcijski'!E117</f>
        <v>210712.77</v>
      </c>
      <c r="E1411" s="1">
        <v>0</v>
      </c>
      <c r="F1411" s="1">
        <v>0</v>
      </c>
      <c r="G1411" s="2">
        <f t="shared" si="24"/>
        <v>67958.590980000008</v>
      </c>
      <c r="H1411" s="2">
        <f t="shared" si="27"/>
        <v>0.30999999999767169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13010.22</v>
      </c>
      <c r="D1412" s="1">
        <f>'RAS-funkcijski'!E118</f>
        <v>27482.06</v>
      </c>
      <c r="E1412" s="1">
        <v>0</v>
      </c>
      <c r="F1412" s="1">
        <v>0</v>
      </c>
      <c r="G1412" s="2">
        <f t="shared" si="24"/>
        <v>7749.0747600000004</v>
      </c>
      <c r="H1412" s="2">
        <f t="shared" si="27"/>
        <v>0.28000000000065484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13010.22</v>
      </c>
      <c r="D1413" s="1">
        <f>'RAS-funkcijski'!E119</f>
        <v>27482.06</v>
      </c>
      <c r="E1413" s="1">
        <v>0</v>
      </c>
      <c r="F1413" s="1">
        <v>0</v>
      </c>
      <c r="G1413" s="2">
        <f t="shared" si="24"/>
        <v>7817.0491000000002</v>
      </c>
      <c r="H1413" s="2">
        <f t="shared" si="27"/>
        <v>0.28000000000065484</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8237.5</v>
      </c>
      <c r="D1420" s="1">
        <f>'RAS-funkcijski'!E126</f>
        <v>210011.55</v>
      </c>
      <c r="E1420" s="1">
        <v>0</v>
      </c>
      <c r="F1420" s="1">
        <v>0</v>
      </c>
      <c r="G1420" s="2">
        <f t="shared" si="24"/>
        <v>52247.793199999993</v>
      </c>
      <c r="H1420" s="2">
        <f t="shared" si="27"/>
        <v>0.95000000001164153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31225.06</v>
      </c>
      <c r="D1422" s="1">
        <f>'RAS-funkcijski'!E128</f>
        <v>33830</v>
      </c>
      <c r="E1422" s="1">
        <v>0</v>
      </c>
      <c r="F1422" s="1">
        <v>0</v>
      </c>
      <c r="G1422" s="2">
        <f t="shared" si="24"/>
        <v>12261.747439999999</v>
      </c>
      <c r="H1422" s="2">
        <f t="shared" si="27"/>
        <v>6.0000000001309672E-2</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144717.91</v>
      </c>
      <c r="D1423" s="1">
        <f>'RAS-funkcijski'!E129</f>
        <v>1610041.09</v>
      </c>
      <c r="E1423" s="1">
        <v>0</v>
      </c>
      <c r="F1423" s="1">
        <v>0</v>
      </c>
      <c r="G1423" s="2">
        <f t="shared" si="24"/>
        <v>420600.01125000004</v>
      </c>
      <c r="H1423" s="2">
        <f t="shared" si="27"/>
        <v>0.18000000008032657</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4400</v>
      </c>
      <c r="E1424" s="1">
        <v>0</v>
      </c>
      <c r="F1424" s="1">
        <v>0</v>
      </c>
      <c r="G1424" s="2">
        <f t="shared" si="24"/>
        <v>1108.8</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4400</v>
      </c>
      <c r="E1426" s="1">
        <v>0</v>
      </c>
      <c r="F1426" s="1">
        <v>0</v>
      </c>
      <c r="G1426" s="2">
        <f t="shared" si="24"/>
        <v>1126.4000000000001</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1214744.32</v>
      </c>
      <c r="E1427" s="1">
        <v>0</v>
      </c>
      <c r="F1427" s="1">
        <v>0</v>
      </c>
      <c r="G1427" s="2">
        <f t="shared" si="24"/>
        <v>313404.03456</v>
      </c>
      <c r="H1427" s="2">
        <f t="shared" si="27"/>
        <v>0.32000000006519258</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40044.449999999997</v>
      </c>
      <c r="D1429" s="1">
        <f>'RAS-funkcijski'!E135</f>
        <v>28234.48</v>
      </c>
      <c r="E1429" s="1">
        <v>0</v>
      </c>
      <c r="F1429" s="1">
        <v>0</v>
      </c>
      <c r="G1429" s="2">
        <f t="shared" si="24"/>
        <v>12643.25671</v>
      </c>
      <c r="H1429" s="2">
        <f t="shared" si="27"/>
        <v>0.92999999999665306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66264.240000000005</v>
      </c>
      <c r="D1432" s="1">
        <f>'RAS-funkcijski'!E138</f>
        <v>281608.05</v>
      </c>
      <c r="E1432" s="1">
        <v>0</v>
      </c>
      <c r="F1432" s="1">
        <v>0</v>
      </c>
      <c r="G1432" s="2">
        <f t="shared" si="24"/>
        <v>84350.365560000006</v>
      </c>
      <c r="H1432" s="2">
        <f t="shared" si="27"/>
        <v>0.28999999999359716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38409.22</v>
      </c>
      <c r="D1434" s="1">
        <f>'RAS-funkcijski'!E140</f>
        <v>81054.240000000005</v>
      </c>
      <c r="E1434" s="1">
        <v>0</v>
      </c>
      <c r="F1434" s="1">
        <v>0</v>
      </c>
      <c r="G1434" s="2">
        <f t="shared" si="24"/>
        <v>27270.407200000005</v>
      </c>
      <c r="H1434" s="2">
        <f t="shared" si="27"/>
        <v>0.46000000000640284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4083131.0300000003</v>
      </c>
      <c r="D1435" s="13">
        <f>'RAS-funkcijski'!E141</f>
        <v>5749239.5500000007</v>
      </c>
      <c r="E1435" s="13">
        <v>0</v>
      </c>
      <c r="F1435" s="13">
        <v>0</v>
      </c>
      <c r="G1435" s="14">
        <f t="shared" si="24"/>
        <v>2134680.5878100004</v>
      </c>
      <c r="H1435" s="14">
        <f t="shared" si="27"/>
        <v>0.47999999951571226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67464.959999999992</v>
      </c>
      <c r="D1436" s="6">
        <f>'P-VRIO'!E5</f>
        <v>0</v>
      </c>
      <c r="E1436" s="6">
        <v>0</v>
      </c>
      <c r="F1436" s="6">
        <v>0</v>
      </c>
      <c r="G1436" s="7">
        <f t="shared" si="24"/>
        <v>67.464959999999991</v>
      </c>
      <c r="H1436" s="7">
        <f t="shared" si="27"/>
        <v>4.0000000008149073E-2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67464.959999999992</v>
      </c>
      <c r="D1453" s="1">
        <f>'P-VRIO'!E22</f>
        <v>0</v>
      </c>
      <c r="E1453" s="1">
        <v>0</v>
      </c>
      <c r="F1453" s="1">
        <v>0</v>
      </c>
      <c r="G1453" s="2">
        <f t="shared" si="24"/>
        <v>1214.3692799999997</v>
      </c>
      <c r="H1453" s="2">
        <f t="shared" si="27"/>
        <v>4.0000000008149073E-2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67464.959999999992</v>
      </c>
      <c r="D1454" s="1">
        <f>'P-VRIO'!E23</f>
        <v>0</v>
      </c>
      <c r="E1454" s="1">
        <v>0</v>
      </c>
      <c r="F1454" s="1">
        <v>0</v>
      </c>
      <c r="G1454" s="2">
        <f t="shared" si="24"/>
        <v>1281.8342399999999</v>
      </c>
      <c r="H1454" s="2">
        <f t="shared" si="27"/>
        <v>4.0000000008149073E-2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65907.199999999997</v>
      </c>
      <c r="D1455" s="1">
        <f>'P-VRIO'!E24</f>
        <v>0</v>
      </c>
      <c r="E1455" s="1">
        <v>0</v>
      </c>
      <c r="F1455" s="1">
        <v>0</v>
      </c>
      <c r="G1455" s="2">
        <f t="shared" si="24"/>
        <v>1318.144</v>
      </c>
      <c r="H1455" s="2">
        <f t="shared" si="27"/>
        <v>0.19999999999708962</v>
      </c>
      <c r="I1455" s="10">
        <f t="shared" ref="I1455:I1460" si="30">G1455*H1455</f>
        <v>263.62879999616371</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1557.76</v>
      </c>
      <c r="D1456" s="1">
        <f>'P-VRIO'!E25</f>
        <v>0</v>
      </c>
      <c r="E1456" s="1">
        <v>0</v>
      </c>
      <c r="F1456" s="1">
        <v>0</v>
      </c>
      <c r="G1456" s="2">
        <f t="shared" si="24"/>
        <v>32.712960000000002</v>
      </c>
      <c r="H1456" s="2">
        <f t="shared" si="27"/>
        <v>0.24000000000000909</v>
      </c>
      <c r="I1456" s="10">
        <f t="shared" si="30"/>
        <v>7.851110400000298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19.260000000000002</v>
      </c>
      <c r="E1469" s="1">
        <v>0</v>
      </c>
      <c r="F1469" s="1">
        <v>0</v>
      </c>
      <c r="G1469" s="2">
        <f t="shared" si="24"/>
        <v>1.3096800000000002</v>
      </c>
      <c r="H1469" s="2">
        <f t="shared" si="27"/>
        <v>0.26000000000000156</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19.260000000000002</v>
      </c>
      <c r="E1475" s="1">
        <v>0</v>
      </c>
      <c r="F1475" s="1">
        <v>0</v>
      </c>
      <c r="G1475" s="2">
        <f t="shared" si="24"/>
        <v>1.5408000000000002</v>
      </c>
      <c r="H1475" s="2">
        <f t="shared" si="27"/>
        <v>0.26000000000000156</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19.260000000000002</v>
      </c>
      <c r="E1476" s="1">
        <v>0</v>
      </c>
      <c r="F1476" s="1">
        <v>0</v>
      </c>
      <c r="G1476" s="2">
        <f t="shared" si="24"/>
        <v>1.5793200000000003</v>
      </c>
      <c r="H1476" s="2">
        <f t="shared" si="27"/>
        <v>0.26000000000000156</v>
      </c>
      <c r="I1476" s="10">
        <f t="shared" ref="I1476:I1479" si="33">G1476*H1476</f>
        <v>0.41062320000000252</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417097.14</v>
      </c>
      <c r="D1480" s="6"/>
      <c r="E1480" s="6">
        <v>0</v>
      </c>
      <c r="F1480" s="6">
        <v>0</v>
      </c>
      <c r="G1480" s="7">
        <f t="shared" ref="G1480:G1580" si="34">B1480/1000*C1480</f>
        <v>417.09714000000002</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6574226.7400000002</v>
      </c>
      <c r="D1481" s="1">
        <v>0</v>
      </c>
      <c r="E1481" s="1">
        <v>0</v>
      </c>
      <c r="F1481" s="1">
        <v>0</v>
      </c>
      <c r="G1481" s="2">
        <f t="shared" si="34"/>
        <v>13148.45348</v>
      </c>
      <c r="H1481" s="2">
        <f t="shared" si="35"/>
        <v>0.25999999977648258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4215.34</v>
      </c>
      <c r="D1482" s="1">
        <v>0</v>
      </c>
      <c r="E1482" s="1">
        <v>0</v>
      </c>
      <c r="F1482" s="1">
        <v>0</v>
      </c>
      <c r="G1482" s="2">
        <f t="shared" si="34"/>
        <v>12.64602</v>
      </c>
      <c r="H1482" s="2">
        <f t="shared" si="35"/>
        <v>0.34000000000014552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3167280.66</v>
      </c>
      <c r="D1483" s="1">
        <v>0</v>
      </c>
      <c r="E1483" s="1">
        <v>0</v>
      </c>
      <c r="F1483" s="1">
        <v>0</v>
      </c>
      <c r="G1483" s="2">
        <f t="shared" si="34"/>
        <v>12669.122640000001</v>
      </c>
      <c r="H1483" s="2">
        <f t="shared" si="35"/>
        <v>0.33999999985098839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662335.21</v>
      </c>
      <c r="D1484" s="1">
        <v>0</v>
      </c>
      <c r="E1484" s="1">
        <v>0</v>
      </c>
      <c r="F1484" s="1">
        <v>0</v>
      </c>
      <c r="G1484" s="2">
        <f t="shared" si="34"/>
        <v>3311.67605</v>
      </c>
      <c r="H1484" s="2">
        <f t="shared" si="35"/>
        <v>0.2099999999627471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1356101.26</v>
      </c>
      <c r="D1485" s="1">
        <v>0</v>
      </c>
      <c r="E1485" s="1">
        <v>0</v>
      </c>
      <c r="F1485" s="1">
        <v>0</v>
      </c>
      <c r="G1485" s="2">
        <f t="shared" si="34"/>
        <v>8136.6075600000004</v>
      </c>
      <c r="H1485" s="2">
        <f t="shared" si="35"/>
        <v>0.26000000000931323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26391.84</v>
      </c>
      <c r="D1486" s="1">
        <v>0</v>
      </c>
      <c r="E1486" s="1">
        <v>0</v>
      </c>
      <c r="F1486" s="1">
        <v>0</v>
      </c>
      <c r="G1486" s="2">
        <f t="shared" si="34"/>
        <v>184.74288000000001</v>
      </c>
      <c r="H1486" s="2">
        <f t="shared" si="35"/>
        <v>0.15999999999985448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218124.29</v>
      </c>
      <c r="D1487" s="1">
        <v>0</v>
      </c>
      <c r="E1487" s="1">
        <v>0</v>
      </c>
      <c r="F1487" s="1">
        <v>0</v>
      </c>
      <c r="G1487" s="2">
        <f t="shared" si="34"/>
        <v>1744.99432</v>
      </c>
      <c r="H1487" s="2">
        <f t="shared" si="35"/>
        <v>0.29000000000814907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292754.8</v>
      </c>
      <c r="D1489" s="1">
        <v>0</v>
      </c>
      <c r="E1489" s="1">
        <v>0</v>
      </c>
      <c r="F1489" s="1">
        <v>0</v>
      </c>
      <c r="G1489" s="2">
        <f t="shared" si="34"/>
        <v>2927.5479999999998</v>
      </c>
      <c r="H1489" s="2">
        <f t="shared" si="35"/>
        <v>0.20000000001164153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130237.66</v>
      </c>
      <c r="D1490" s="1">
        <v>0</v>
      </c>
      <c r="E1490" s="1">
        <v>0</v>
      </c>
      <c r="F1490" s="1">
        <v>0</v>
      </c>
      <c r="G1490" s="2">
        <f t="shared" si="34"/>
        <v>1432.6142600000001</v>
      </c>
      <c r="H1490" s="2">
        <f t="shared" si="35"/>
        <v>0.33999999999650754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481335.6</v>
      </c>
      <c r="D1491" s="1">
        <v>0</v>
      </c>
      <c r="E1491" s="1">
        <v>0</v>
      </c>
      <c r="F1491" s="1">
        <v>0</v>
      </c>
      <c r="G1491" s="2">
        <f t="shared" si="34"/>
        <v>5776.0271999999995</v>
      </c>
      <c r="H1491" s="2">
        <f t="shared" si="35"/>
        <v>0.40000000002328306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2623653.8199999998</v>
      </c>
      <c r="D1492" s="1">
        <v>0</v>
      </c>
      <c r="E1492" s="1">
        <v>0</v>
      </c>
      <c r="F1492" s="1">
        <v>0</v>
      </c>
      <c r="G1492" s="2">
        <f t="shared" si="34"/>
        <v>34107.499659999994</v>
      </c>
      <c r="H1492" s="2">
        <f t="shared" si="35"/>
        <v>0.18000000016763806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779076.92</v>
      </c>
      <c r="D1493" s="1">
        <v>0</v>
      </c>
      <c r="E1493" s="1">
        <v>0</v>
      </c>
      <c r="F1493" s="1">
        <v>0</v>
      </c>
      <c r="G1493" s="2">
        <f t="shared" si="34"/>
        <v>10907.076880000001</v>
      </c>
      <c r="H1493" s="2">
        <f t="shared" si="35"/>
        <v>7.9999999958090484E-2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779076.92</v>
      </c>
      <c r="D1497" s="1">
        <v>0</v>
      </c>
      <c r="E1497" s="1">
        <v>0</v>
      </c>
      <c r="F1497" s="1">
        <v>0</v>
      </c>
      <c r="G1497" s="2">
        <f t="shared" si="34"/>
        <v>14023.38456</v>
      </c>
      <c r="H1497" s="2">
        <f t="shared" si="35"/>
        <v>7.9999999958090484E-2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5505459.1600000011</v>
      </c>
      <c r="D1499" s="1">
        <v>0</v>
      </c>
      <c r="E1499" s="1">
        <v>0</v>
      </c>
      <c r="F1499" s="1">
        <v>0</v>
      </c>
      <c r="G1499" s="2">
        <f t="shared" si="34"/>
        <v>110109.18320000003</v>
      </c>
      <c r="H1499" s="2">
        <f t="shared" si="35"/>
        <v>0.16000000108033419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5761.87</v>
      </c>
      <c r="D1500" s="1">
        <v>0</v>
      </c>
      <c r="E1500" s="1">
        <v>0</v>
      </c>
      <c r="F1500" s="1">
        <v>0</v>
      </c>
      <c r="G1500" s="2">
        <f t="shared" si="34"/>
        <v>120.99927000000001</v>
      </c>
      <c r="H1500" s="2">
        <f t="shared" si="35"/>
        <v>0.13000000000010914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2913870.3500000006</v>
      </c>
      <c r="D1501" s="1">
        <v>0</v>
      </c>
      <c r="E1501" s="1">
        <v>0</v>
      </c>
      <c r="F1501" s="1">
        <v>0</v>
      </c>
      <c r="G1501" s="2">
        <f t="shared" si="34"/>
        <v>64105.147700000009</v>
      </c>
      <c r="H1501" s="2">
        <f t="shared" si="35"/>
        <v>0.35000000055879354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626005.09</v>
      </c>
      <c r="D1502" s="1">
        <v>0</v>
      </c>
      <c r="E1502" s="1">
        <v>0</v>
      </c>
      <c r="F1502" s="1">
        <v>0</v>
      </c>
      <c r="G1502" s="2">
        <f t="shared" si="34"/>
        <v>14398.117069999998</v>
      </c>
      <c r="H1502" s="2">
        <f t="shared" si="35"/>
        <v>8.999999996740371E-2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1304356.3899999999</v>
      </c>
      <c r="D1503" s="1">
        <v>0</v>
      </c>
      <c r="E1503" s="1">
        <v>0</v>
      </c>
      <c r="F1503" s="1">
        <v>0</v>
      </c>
      <c r="G1503" s="2">
        <f t="shared" si="34"/>
        <v>31304.553359999998</v>
      </c>
      <c r="H1503" s="2">
        <f t="shared" si="35"/>
        <v>0.38999999989755452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24548.85</v>
      </c>
      <c r="D1504" s="1">
        <v>0</v>
      </c>
      <c r="E1504" s="1">
        <v>0</v>
      </c>
      <c r="F1504" s="1">
        <v>0</v>
      </c>
      <c r="G1504" s="2">
        <f t="shared" si="34"/>
        <v>613.72124999999994</v>
      </c>
      <c r="H1504" s="2">
        <f t="shared" si="35"/>
        <v>0.15000000000145519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218124.29</v>
      </c>
      <c r="D1505" s="1">
        <v>0</v>
      </c>
      <c r="E1505" s="1">
        <v>0</v>
      </c>
      <c r="F1505" s="1">
        <v>0</v>
      </c>
      <c r="G1505" s="2">
        <f t="shared" si="34"/>
        <v>5671.2315399999998</v>
      </c>
      <c r="H1505" s="2">
        <f t="shared" si="35"/>
        <v>0.29000000000814907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302271.78000000003</v>
      </c>
      <c r="D1507" s="1">
        <v>0</v>
      </c>
      <c r="E1507" s="1">
        <v>0</v>
      </c>
      <c r="F1507" s="1">
        <v>0</v>
      </c>
      <c r="G1507" s="2">
        <f t="shared" si="34"/>
        <v>8463.609840000001</v>
      </c>
      <c r="H1507" s="2">
        <f t="shared" si="35"/>
        <v>0.21999999997206032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130237.66</v>
      </c>
      <c r="D1508" s="1">
        <v>0</v>
      </c>
      <c r="E1508" s="1">
        <v>0</v>
      </c>
      <c r="F1508" s="1">
        <v>0</v>
      </c>
      <c r="G1508" s="2">
        <f t="shared" si="34"/>
        <v>3776.8921400000004</v>
      </c>
      <c r="H1508" s="2">
        <f t="shared" si="35"/>
        <v>0.33999999999650754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308326.28999999998</v>
      </c>
      <c r="D1509" s="1">
        <v>0</v>
      </c>
      <c r="E1509" s="1">
        <v>0</v>
      </c>
      <c r="F1509" s="1">
        <v>0</v>
      </c>
      <c r="G1509" s="2">
        <f t="shared" si="34"/>
        <v>9249.7886999999992</v>
      </c>
      <c r="H1509" s="2">
        <f t="shared" si="35"/>
        <v>0.28999999997904524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2519476.66</v>
      </c>
      <c r="D1510" s="1">
        <v>0</v>
      </c>
      <c r="E1510" s="1">
        <v>0</v>
      </c>
      <c r="F1510" s="1">
        <v>0</v>
      </c>
      <c r="G1510" s="2">
        <f t="shared" si="34"/>
        <v>78103.776460000008</v>
      </c>
      <c r="H1510" s="2">
        <f t="shared" si="35"/>
        <v>0.33999999985098839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66350.28</v>
      </c>
      <c r="D1511" s="1">
        <v>0</v>
      </c>
      <c r="E1511" s="1">
        <v>0</v>
      </c>
      <c r="F1511" s="1">
        <v>0</v>
      </c>
      <c r="G1511" s="2">
        <f t="shared" si="34"/>
        <v>2123.2089599999999</v>
      </c>
      <c r="H1511" s="2">
        <f t="shared" si="35"/>
        <v>0.27999999999883585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66350.28</v>
      </c>
      <c r="D1515" s="1">
        <v>0</v>
      </c>
      <c r="E1515" s="1">
        <v>0</v>
      </c>
      <c r="F1515" s="1">
        <v>0</v>
      </c>
      <c r="G1515" s="2">
        <f t="shared" si="34"/>
        <v>2388.6100799999999</v>
      </c>
      <c r="H1515" s="2">
        <f t="shared" si="35"/>
        <v>0.27999999999883585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1485864.7199999988</v>
      </c>
      <c r="D1517" s="1">
        <v>0</v>
      </c>
      <c r="E1517" s="1">
        <v>0</v>
      </c>
      <c r="F1517" s="1">
        <v>0</v>
      </c>
      <c r="G1517" s="2">
        <f t="shared" si="34"/>
        <v>56462.859359999951</v>
      </c>
      <c r="H1517" s="2">
        <f t="shared" si="35"/>
        <v>0.2800000011920929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49529.32</v>
      </c>
      <c r="D1518" s="1">
        <v>0</v>
      </c>
      <c r="E1518" s="1">
        <v>0</v>
      </c>
      <c r="F1518" s="1">
        <v>0</v>
      </c>
      <c r="G1518" s="2">
        <f t="shared" si="34"/>
        <v>1931.64348</v>
      </c>
      <c r="H1518" s="2">
        <f t="shared" si="35"/>
        <v>0.31999999999970896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265.51</v>
      </c>
      <c r="D1519" s="1">
        <v>0</v>
      </c>
      <c r="E1519" s="1">
        <v>0</v>
      </c>
      <c r="F1519" s="1">
        <v>0</v>
      </c>
      <c r="G1519" s="2">
        <f t="shared" si="34"/>
        <v>10.6204</v>
      </c>
      <c r="H1519" s="2">
        <f t="shared" si="35"/>
        <v>0.49000000000000909</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265.51</v>
      </c>
      <c r="D1520" s="1">
        <v>0</v>
      </c>
      <c r="E1520" s="1">
        <v>0</v>
      </c>
      <c r="F1520" s="1">
        <v>0</v>
      </c>
      <c r="G1520" s="2">
        <f t="shared" si="34"/>
        <v>10.885910000000001</v>
      </c>
      <c r="H1520" s="2">
        <f t="shared" si="35"/>
        <v>0.49000000000000909</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37979.279999999999</v>
      </c>
      <c r="D1524" s="1">
        <v>0</v>
      </c>
      <c r="E1524" s="1">
        <v>0</v>
      </c>
      <c r="F1524" s="1">
        <v>0</v>
      </c>
      <c r="G1524" s="2">
        <f t="shared" si="34"/>
        <v>1709.0675999999999</v>
      </c>
      <c r="H1524" s="2">
        <f t="shared" si="35"/>
        <v>0.27999999999883585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18635.87</v>
      </c>
      <c r="D1530" s="1">
        <v>0</v>
      </c>
      <c r="E1530" s="1">
        <v>0</v>
      </c>
      <c r="F1530" s="1">
        <v>0</v>
      </c>
      <c r="G1530" s="2">
        <f t="shared" si="34"/>
        <v>950.42936999999984</v>
      </c>
      <c r="H1530" s="2">
        <f t="shared" si="35"/>
        <v>0.13000000000101863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277.57</v>
      </c>
      <c r="D1531" s="1">
        <v>0</v>
      </c>
      <c r="E1531" s="1">
        <v>0</v>
      </c>
      <c r="F1531" s="1">
        <v>0</v>
      </c>
      <c r="G1531" s="2">
        <f t="shared" si="34"/>
        <v>14.433639999999999</v>
      </c>
      <c r="H1531" s="2">
        <f t="shared" si="35"/>
        <v>0.43000000000000682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12685.83</v>
      </c>
      <c r="D1532" s="1">
        <v>0</v>
      </c>
      <c r="E1532" s="1">
        <v>0</v>
      </c>
      <c r="F1532" s="1">
        <v>0</v>
      </c>
      <c r="G1532" s="2">
        <f t="shared" si="34"/>
        <v>672.34898999999996</v>
      </c>
      <c r="H1532" s="2">
        <f t="shared" si="35"/>
        <v>0.17000000000007276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5531.76</v>
      </c>
      <c r="D1533" s="1">
        <v>0</v>
      </c>
      <c r="E1533" s="1">
        <v>0</v>
      </c>
      <c r="F1533" s="1">
        <v>0</v>
      </c>
      <c r="G1533" s="2">
        <f t="shared" si="34"/>
        <v>298.71503999999999</v>
      </c>
      <c r="H1533" s="2">
        <f t="shared" si="35"/>
        <v>0.23999999999978172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140.71</v>
      </c>
      <c r="D1534" s="1">
        <v>0</v>
      </c>
      <c r="E1534" s="1">
        <v>0</v>
      </c>
      <c r="F1534" s="1">
        <v>0</v>
      </c>
      <c r="G1534" s="2">
        <f t="shared" si="34"/>
        <v>7.7390500000000007</v>
      </c>
      <c r="H1534" s="2">
        <f t="shared" si="35"/>
        <v>0.28999999999999204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1360.47</v>
      </c>
      <c r="D1550" s="1">
        <v>0</v>
      </c>
      <c r="E1550" s="1">
        <v>0</v>
      </c>
      <c r="F1550" s="1">
        <v>0</v>
      </c>
      <c r="G1550" s="2">
        <f t="shared" si="34"/>
        <v>96.593369999999993</v>
      </c>
      <c r="H1550" s="2">
        <f t="shared" si="35"/>
        <v>0.47000000000002728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690</v>
      </c>
      <c r="D1551" s="1">
        <v>0</v>
      </c>
      <c r="E1551" s="1">
        <v>0</v>
      </c>
      <c r="F1551" s="1">
        <v>0</v>
      </c>
      <c r="G1551" s="2">
        <f t="shared" si="34"/>
        <v>49.68</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45</v>
      </c>
      <c r="D1553" s="1">
        <v>0</v>
      </c>
      <c r="E1553" s="1">
        <v>0</v>
      </c>
      <c r="F1553" s="1">
        <v>0</v>
      </c>
      <c r="G1553" s="2">
        <f t="shared" si="34"/>
        <v>3.3299999999999996</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625.47</v>
      </c>
      <c r="D1554" s="1">
        <v>0</v>
      </c>
      <c r="E1554" s="1">
        <v>0</v>
      </c>
      <c r="F1554" s="1">
        <v>0</v>
      </c>
      <c r="G1554" s="2">
        <f t="shared" si="34"/>
        <v>46.910249999999998</v>
      </c>
      <c r="H1554" s="2">
        <f t="shared" si="35"/>
        <v>0.47000000000002728</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17982.940000000002</v>
      </c>
      <c r="D1560" s="1">
        <v>0</v>
      </c>
      <c r="E1560" s="1">
        <v>0</v>
      </c>
      <c r="F1560" s="1">
        <v>0</v>
      </c>
      <c r="G1560" s="2">
        <f t="shared" si="34"/>
        <v>1456.6181400000003</v>
      </c>
      <c r="H1560" s="2">
        <f t="shared" si="35"/>
        <v>5.9999999997671694E-2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6539.85</v>
      </c>
      <c r="D1561" s="1">
        <v>0</v>
      </c>
      <c r="E1561" s="1">
        <v>0</v>
      </c>
      <c r="F1561" s="1">
        <v>0</v>
      </c>
      <c r="G1561" s="2">
        <f t="shared" si="34"/>
        <v>536.2677000000001</v>
      </c>
      <c r="H1561" s="2">
        <f t="shared" si="35"/>
        <v>0.1499999999996362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11443.09</v>
      </c>
      <c r="D1564" s="1">
        <v>0</v>
      </c>
      <c r="E1564" s="1">
        <v>0</v>
      </c>
      <c r="F1564" s="1">
        <v>0</v>
      </c>
      <c r="G1564" s="2">
        <f t="shared" si="34"/>
        <v>972.6626500000001</v>
      </c>
      <c r="H1564" s="2">
        <f t="shared" si="35"/>
        <v>9.0000000000145519E-2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11284.53</v>
      </c>
      <c r="D1565" s="1">
        <v>0</v>
      </c>
      <c r="E1565" s="1">
        <v>0</v>
      </c>
      <c r="F1565" s="1">
        <v>0</v>
      </c>
      <c r="G1565" s="2">
        <f t="shared" si="34"/>
        <v>970.46957999999995</v>
      </c>
      <c r="H1565" s="2">
        <f t="shared" si="35"/>
        <v>0.46999999999934516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2245.71</v>
      </c>
      <c r="D1567" s="1">
        <v>0</v>
      </c>
      <c r="E1567" s="1">
        <v>0</v>
      </c>
      <c r="F1567" s="1">
        <v>0</v>
      </c>
      <c r="G1567" s="2">
        <f t="shared" si="34"/>
        <v>197.62248</v>
      </c>
      <c r="H1567" s="2">
        <f t="shared" si="35"/>
        <v>0.28999999999996362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1020.8</v>
      </c>
      <c r="D1568" s="1">
        <v>0</v>
      </c>
      <c r="E1568" s="1">
        <v>0</v>
      </c>
      <c r="F1568" s="1">
        <v>0</v>
      </c>
      <c r="G1568" s="2">
        <f t="shared" si="34"/>
        <v>90.851199999999992</v>
      </c>
      <c r="H1568" s="2">
        <f t="shared" si="35"/>
        <v>0.20000000000004547</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8018.02</v>
      </c>
      <c r="D1569" s="1">
        <v>0</v>
      </c>
      <c r="E1569" s="1">
        <v>0</v>
      </c>
      <c r="F1569" s="1">
        <v>0</v>
      </c>
      <c r="G1569" s="2">
        <f t="shared" si="34"/>
        <v>721.62180000000001</v>
      </c>
      <c r="H1569" s="2">
        <f t="shared" si="35"/>
        <v>2.0000000000436557E-2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1436335.4</v>
      </c>
      <c r="D1576" s="1">
        <v>0</v>
      </c>
      <c r="E1576" s="1">
        <v>0</v>
      </c>
      <c r="F1576" s="1">
        <v>0</v>
      </c>
      <c r="G1576" s="2">
        <f t="shared" si="34"/>
        <v>139324.5338</v>
      </c>
      <c r="H1576" s="2">
        <f t="shared" si="35"/>
        <v>0.39999999990686774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342543.38</v>
      </c>
      <c r="D1578" s="1">
        <v>0</v>
      </c>
      <c r="E1578" s="1">
        <v>0</v>
      </c>
      <c r="F1578" s="1">
        <v>0</v>
      </c>
      <c r="G1578" s="2">
        <f t="shared" si="34"/>
        <v>33911.794620000001</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212674.91</v>
      </c>
      <c r="D1579" s="1">
        <v>0</v>
      </c>
      <c r="E1579" s="1">
        <v>0</v>
      </c>
      <c r="F1579" s="1">
        <v>0</v>
      </c>
      <c r="G1579" s="2">
        <f t="shared" si="34"/>
        <v>21267.491000000002</v>
      </c>
      <c r="H1579" s="2">
        <f t="shared" si="35"/>
        <v>8.999999999650754E-2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881117.11</v>
      </c>
      <c r="D1580" s="13">
        <v>0</v>
      </c>
      <c r="E1580" s="13">
        <v>0</v>
      </c>
      <c r="F1580" s="13">
        <v>0</v>
      </c>
      <c r="G1580" s="14">
        <f t="shared" si="34"/>
        <v>88992.828110000002</v>
      </c>
      <c r="H1580" s="14">
        <f t="shared" si="35"/>
        <v>0.10999999998603016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34792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6068531.3900000006</v>
      </c>
      <c r="I16" s="170">
        <f>'PR-RAS'!E6</f>
        <v>7961181.0999999996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4755392.1900000004</v>
      </c>
      <c r="I17" s="170">
        <f>'PR-RAS'!E151</f>
        <v>4736601.0809999993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705282.20999999973</v>
      </c>
      <c r="I18" s="170">
        <f>'PR-RAS'!E645</f>
        <v>2147539.9189999998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17423976.159999996</v>
      </c>
      <c r="I20" s="173">
        <f>BILANCA!E7</f>
        <v>19631372.879999999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3792565.44</v>
      </c>
      <c r="I21" s="175">
        <f>BILANCA!E68</f>
        <v>5570313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417097.14</v>
      </c>
      <c r="I22" s="175">
        <f>BILANCA!E176</f>
        <v>1485864.7199999997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20799444.460000001</v>
      </c>
      <c r="I23" s="177">
        <f>BILANCA!E237</f>
        <v>23715821.159999996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906828.55999999994</v>
      </c>
      <c r="I24" s="173">
        <f>'RAS-funkcijski'!E5</f>
        <v>865388.94</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1609258.55</v>
      </c>
      <c r="I25" s="175">
        <f>'RAS-funkcijski'!E35</f>
        <v>781884.54</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619910.89</v>
      </c>
      <c r="I26" s="175">
        <f>'RAS-funkcijski'!E88</f>
        <v>732466.1</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232450.7</v>
      </c>
      <c r="I27" s="175">
        <f>'RAS-funkcijski'!E114</f>
        <v>482036.38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4083131.0300000003</v>
      </c>
      <c r="I28" s="179">
        <f>'RAS-funkcijski'!E141</f>
        <v>5749239.5500000007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67464.959999999992</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67464.959999999992</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19.260000000000002</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19.260000000000002</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417097.14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1485864.7199999988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49529.32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1436335.4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286" zoomScaleNormal="100" workbookViewId="0">
      <selection activeCell="E74" sqref="E7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6068531.3900000006</v>
      </c>
      <c r="E6" s="51">
        <f>E7+E44+E50+E82+E106+E124+E133+E139</f>
        <v>7961181.0999999996</v>
      </c>
      <c r="F6" s="52">
        <f t="shared" ref="F6:F131" si="0">IF(D6&lt;&gt;0,IF(E6/D6&gt;=100,"&gt;&gt;100",E6/D6*100),"-")</f>
        <v>131.18793639460765</v>
      </c>
    </row>
    <row r="7" spans="1:25" ht="12.75" customHeight="1" x14ac:dyDescent="0.2">
      <c r="A7" s="53">
        <v>61</v>
      </c>
      <c r="B7" s="294" t="s">
        <v>60</v>
      </c>
      <c r="C7" s="50" t="s">
        <v>61</v>
      </c>
      <c r="D7" s="51">
        <f t="shared" ref="D7:E7" si="1">D8+D17+D23+D29+D37+D40</f>
        <v>1230767.26</v>
      </c>
      <c r="E7" s="51">
        <f t="shared" si="1"/>
        <v>1563634.1400000001</v>
      </c>
      <c r="F7" s="52">
        <f t="shared" si="0"/>
        <v>127.04547730657055</v>
      </c>
    </row>
    <row r="8" spans="1:25" ht="12.75" customHeight="1" x14ac:dyDescent="0.2">
      <c r="A8" s="53">
        <v>611</v>
      </c>
      <c r="B8" s="85" t="s">
        <v>62</v>
      </c>
      <c r="C8" s="50" t="s">
        <v>63</v>
      </c>
      <c r="D8" s="51">
        <f t="shared" ref="D8:E8" si="2">SUM(D9:D14)-D15-D16</f>
        <v>1128204.8500000001</v>
      </c>
      <c r="E8" s="51">
        <f t="shared" si="2"/>
        <v>1450124.57</v>
      </c>
      <c r="F8" s="52">
        <f t="shared" si="0"/>
        <v>128.53380039981215</v>
      </c>
    </row>
    <row r="9" spans="1:25" ht="12.75" customHeight="1" x14ac:dyDescent="0.2">
      <c r="A9" s="53">
        <v>6111</v>
      </c>
      <c r="B9" s="85" t="s">
        <v>64</v>
      </c>
      <c r="C9" s="50" t="s">
        <v>65</v>
      </c>
      <c r="D9" s="242">
        <v>966094.56</v>
      </c>
      <c r="E9" s="242">
        <v>1379268.94</v>
      </c>
      <c r="F9" s="52">
        <f t="shared" si="0"/>
        <v>142.76748851582394</v>
      </c>
    </row>
    <row r="10" spans="1:25" ht="12.75" customHeight="1" x14ac:dyDescent="0.2">
      <c r="A10" s="53">
        <v>6112</v>
      </c>
      <c r="B10" s="85" t="s">
        <v>66</v>
      </c>
      <c r="C10" s="50" t="s">
        <v>67</v>
      </c>
      <c r="D10" s="242">
        <v>156086.96</v>
      </c>
      <c r="E10" s="242">
        <v>170135.55</v>
      </c>
      <c r="F10" s="52">
        <f t="shared" si="0"/>
        <v>109.00048921447379</v>
      </c>
    </row>
    <row r="11" spans="1:25" ht="12.75" customHeight="1" x14ac:dyDescent="0.2">
      <c r="A11" s="53">
        <v>6113</v>
      </c>
      <c r="B11" s="85" t="s">
        <v>68</v>
      </c>
      <c r="C11" s="50" t="s">
        <v>69</v>
      </c>
      <c r="D11" s="242">
        <v>34089.03</v>
      </c>
      <c r="E11" s="242">
        <v>37709.25</v>
      </c>
      <c r="F11" s="52">
        <f t="shared" si="0"/>
        <v>110.61989736874295</v>
      </c>
    </row>
    <row r="12" spans="1:25" ht="12.75" customHeight="1" x14ac:dyDescent="0.2">
      <c r="A12" s="53">
        <v>6114</v>
      </c>
      <c r="B12" s="85" t="s">
        <v>70</v>
      </c>
      <c r="C12" s="50" t="s">
        <v>71</v>
      </c>
      <c r="D12" s="242">
        <v>65495.040000000001</v>
      </c>
      <c r="E12" s="242">
        <v>82198.02</v>
      </c>
      <c r="F12" s="52">
        <f t="shared" si="0"/>
        <v>125.50266401852721</v>
      </c>
    </row>
    <row r="13" spans="1:25" ht="12.75" customHeight="1" x14ac:dyDescent="0.2">
      <c r="A13" s="53">
        <v>6115</v>
      </c>
      <c r="B13" s="85" t="s">
        <v>72</v>
      </c>
      <c r="C13" s="50" t="s">
        <v>73</v>
      </c>
      <c r="D13" s="242">
        <v>131098.82</v>
      </c>
      <c r="E13" s="242">
        <v>64143.6</v>
      </c>
      <c r="F13" s="52">
        <f t="shared" si="0"/>
        <v>48.927671507645911</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224659.56</v>
      </c>
      <c r="E15" s="242">
        <v>283330.78999999998</v>
      </c>
      <c r="F15" s="52">
        <f t="shared" si="0"/>
        <v>126.11561689162036</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86300.42</v>
      </c>
      <c r="E23" s="51">
        <f t="shared" si="4"/>
        <v>97496.3</v>
      </c>
      <c r="F23" s="52">
        <f t="shared" si="0"/>
        <v>112.97314659650557</v>
      </c>
    </row>
    <row r="24" spans="1:6" ht="12.75" customHeight="1" x14ac:dyDescent="0.2">
      <c r="A24" s="53">
        <v>6131</v>
      </c>
      <c r="B24" s="85" t="s">
        <v>94</v>
      </c>
      <c r="C24" s="50" t="s">
        <v>95</v>
      </c>
      <c r="D24" s="242">
        <v>3229.11</v>
      </c>
      <c r="E24" s="242">
        <v>3936.85</v>
      </c>
      <c r="F24" s="52">
        <f t="shared" si="0"/>
        <v>121.91749429409342</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83071.31</v>
      </c>
      <c r="E27" s="242">
        <v>93559.45</v>
      </c>
      <c r="F27" s="52">
        <f t="shared" si="0"/>
        <v>112.62546600023522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16261.99</v>
      </c>
      <c r="E29" s="51">
        <f t="shared" si="5"/>
        <v>16013.27</v>
      </c>
      <c r="F29" s="52">
        <f t="shared" si="0"/>
        <v>98.47054388792516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16261.99</v>
      </c>
      <c r="E31" s="242">
        <v>16013.27</v>
      </c>
      <c r="F31" s="52">
        <f t="shared" si="0"/>
        <v>98.47054388792516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3344060.0200000005</v>
      </c>
      <c r="E50" s="51">
        <f>E51+E54+E59+E62+E65+E68+E71+E74+E77</f>
        <v>4661635.21</v>
      </c>
      <c r="F50" s="52">
        <f t="shared" si="0"/>
        <v>139.40046476797386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2730623.2600000002</v>
      </c>
      <c r="E59" s="51">
        <f t="shared" si="12"/>
        <v>1586984.69</v>
      </c>
      <c r="F59" s="52">
        <f t="shared" si="0"/>
        <v>58.118038956424911</v>
      </c>
    </row>
    <row r="60" spans="1:6" ht="24" x14ac:dyDescent="0.2">
      <c r="A60" s="53">
        <v>6331</v>
      </c>
      <c r="B60" s="86" t="s">
        <v>166</v>
      </c>
      <c r="C60" s="50" t="s">
        <v>167</v>
      </c>
      <c r="D60" s="242">
        <v>2587112.7000000002</v>
      </c>
      <c r="E60" s="242">
        <v>1476484.69</v>
      </c>
      <c r="F60" s="52">
        <f t="shared" si="0"/>
        <v>57.070752657972726</v>
      </c>
    </row>
    <row r="61" spans="1:6" ht="24" x14ac:dyDescent="0.2">
      <c r="A61" s="53">
        <v>6332</v>
      </c>
      <c r="B61" s="86" t="s">
        <v>168</v>
      </c>
      <c r="C61" s="50" t="s">
        <v>169</v>
      </c>
      <c r="D61" s="242">
        <v>143510.56</v>
      </c>
      <c r="E61" s="242">
        <v>110500</v>
      </c>
      <c r="F61" s="52">
        <f t="shared" si="0"/>
        <v>76.997818139654669</v>
      </c>
    </row>
    <row r="62" spans="1:6" ht="12.75" customHeight="1" x14ac:dyDescent="0.2">
      <c r="A62" s="53">
        <v>634</v>
      </c>
      <c r="B62" s="85" t="s">
        <v>170</v>
      </c>
      <c r="C62" s="50" t="s">
        <v>171</v>
      </c>
      <c r="D62" s="51">
        <f t="shared" ref="D62:E62" si="13">SUM(D63:D64)</f>
        <v>74354.16</v>
      </c>
      <c r="E62" s="51">
        <f t="shared" si="13"/>
        <v>252441.65</v>
      </c>
      <c r="F62" s="52">
        <f t="shared" si="0"/>
        <v>339.51247650434084</v>
      </c>
    </row>
    <row r="63" spans="1:6" ht="12.75" customHeight="1" x14ac:dyDescent="0.2">
      <c r="A63" s="53">
        <v>6341</v>
      </c>
      <c r="B63" s="85" t="s">
        <v>172</v>
      </c>
      <c r="C63" s="50" t="s">
        <v>173</v>
      </c>
      <c r="D63" s="242">
        <v>46727.46</v>
      </c>
      <c r="E63" s="242">
        <v>24094.959999999999</v>
      </c>
      <c r="F63" s="52">
        <f t="shared" si="0"/>
        <v>51.56488283334896</v>
      </c>
    </row>
    <row r="64" spans="1:6" ht="12.75" customHeight="1" x14ac:dyDescent="0.2">
      <c r="A64" s="53">
        <v>6342</v>
      </c>
      <c r="B64" s="85" t="s">
        <v>174</v>
      </c>
      <c r="C64" s="50" t="s">
        <v>175</v>
      </c>
      <c r="D64" s="242">
        <v>27626.7</v>
      </c>
      <c r="E64" s="242">
        <v>228346.69</v>
      </c>
      <c r="F64" s="52">
        <f t="shared" si="0"/>
        <v>826.54348872648563</v>
      </c>
    </row>
    <row r="65" spans="1:6" ht="12.75" customHeight="1" x14ac:dyDescent="0.2">
      <c r="A65" s="53">
        <v>635</v>
      </c>
      <c r="B65" s="85" t="s">
        <v>176</v>
      </c>
      <c r="C65" s="50" t="s">
        <v>177</v>
      </c>
      <c r="D65" s="51">
        <f t="shared" ref="D65:E65" si="14">SUM(D66:D67)</f>
        <v>446202.2</v>
      </c>
      <c r="E65" s="51">
        <f t="shared" si="14"/>
        <v>454123.16</v>
      </c>
      <c r="F65" s="52">
        <f t="shared" si="0"/>
        <v>101.77519519177626</v>
      </c>
    </row>
    <row r="66" spans="1:6" ht="12.75" customHeight="1" x14ac:dyDescent="0.2">
      <c r="A66" s="53">
        <v>6351</v>
      </c>
      <c r="B66" s="85" t="s">
        <v>178</v>
      </c>
      <c r="C66" s="50" t="s">
        <v>179</v>
      </c>
      <c r="D66" s="242">
        <v>446202.2</v>
      </c>
      <c r="E66" s="242">
        <v>454123.16</v>
      </c>
      <c r="F66" s="52">
        <f t="shared" si="0"/>
        <v>101.77519519177626</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92880.4</v>
      </c>
      <c r="E74" s="51">
        <f t="shared" si="17"/>
        <v>2368085.71</v>
      </c>
      <c r="F74" s="52">
        <f t="shared" si="0"/>
        <v>2549.6075705961648</v>
      </c>
    </row>
    <row r="75" spans="1:6" ht="12.75" customHeight="1" x14ac:dyDescent="0.2">
      <c r="A75" s="53" t="s">
        <v>196</v>
      </c>
      <c r="B75" s="85" t="s">
        <v>197</v>
      </c>
      <c r="C75" s="50" t="s">
        <v>196</v>
      </c>
      <c r="D75" s="242">
        <v>92880.4</v>
      </c>
      <c r="E75" s="242">
        <v>401645.36</v>
      </c>
      <c r="F75" s="52">
        <f t="shared" si="0"/>
        <v>432.43284912640343</v>
      </c>
    </row>
    <row r="76" spans="1:6" ht="12.75" customHeight="1" x14ac:dyDescent="0.2">
      <c r="A76" s="53" t="s">
        <v>198</v>
      </c>
      <c r="B76" s="85" t="s">
        <v>199</v>
      </c>
      <c r="C76" s="50" t="s">
        <v>198</v>
      </c>
      <c r="D76" s="242">
        <v>0</v>
      </c>
      <c r="E76" s="242">
        <v>1966440.35</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670643.06000000006</v>
      </c>
      <c r="E82" s="51">
        <f t="shared" si="19"/>
        <v>1237500.7400000002</v>
      </c>
      <c r="F82" s="52">
        <f t="shared" si="0"/>
        <v>184.52449802432909</v>
      </c>
    </row>
    <row r="83" spans="1:6" ht="12.75" customHeight="1" x14ac:dyDescent="0.2">
      <c r="A83" s="53">
        <v>641</v>
      </c>
      <c r="B83" s="85" t="s">
        <v>212</v>
      </c>
      <c r="C83" s="50" t="s">
        <v>213</v>
      </c>
      <c r="D83" s="51">
        <f t="shared" ref="D83:E83" si="20">SUM(D84:D90)</f>
        <v>206.56</v>
      </c>
      <c r="E83" s="51">
        <f t="shared" si="20"/>
        <v>624.84</v>
      </c>
      <c r="F83" s="52">
        <f t="shared" si="0"/>
        <v>302.49806351665376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206.56</v>
      </c>
      <c r="E86" s="242">
        <v>624.84</v>
      </c>
      <c r="F86" s="52">
        <f t="shared" si="0"/>
        <v>302.49806351665376</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670436.5</v>
      </c>
      <c r="E91" s="51">
        <f t="shared" si="21"/>
        <v>1236875.9000000001</v>
      </c>
      <c r="F91" s="52">
        <f t="shared" si="0"/>
        <v>184.48815063022377</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73475.429999999993</v>
      </c>
      <c r="E93" s="242">
        <v>73250.87</v>
      </c>
      <c r="F93" s="52">
        <f t="shared" si="0"/>
        <v>99.694374024078527</v>
      </c>
    </row>
    <row r="94" spans="1:6" ht="12.75" customHeight="1" x14ac:dyDescent="0.2">
      <c r="A94" s="53">
        <v>6423</v>
      </c>
      <c r="B94" s="85" t="s">
        <v>234</v>
      </c>
      <c r="C94" s="50" t="s">
        <v>235</v>
      </c>
      <c r="D94" s="242">
        <v>595558.55000000005</v>
      </c>
      <c r="E94" s="242">
        <v>1163129.94</v>
      </c>
      <c r="F94" s="52">
        <f t="shared" si="0"/>
        <v>195.30068706091112</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1402.52</v>
      </c>
      <c r="E97" s="242">
        <v>495.09</v>
      </c>
      <c r="F97" s="52">
        <f t="shared" si="0"/>
        <v>35.300031372101643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809907.56</v>
      </c>
      <c r="E106" s="51">
        <f t="shared" si="23"/>
        <v>486967.35000000003</v>
      </c>
      <c r="F106" s="52">
        <f t="shared" si="0"/>
        <v>60.126287745727424</v>
      </c>
    </row>
    <row r="107" spans="1:6" ht="12.75" customHeight="1" x14ac:dyDescent="0.2">
      <c r="A107" s="53">
        <v>651</v>
      </c>
      <c r="B107" s="85" t="s">
        <v>260</v>
      </c>
      <c r="C107" s="50" t="s">
        <v>261</v>
      </c>
      <c r="D107" s="51">
        <f t="shared" ref="D107:E107" si="24">SUM(D108:D111)</f>
        <v>46950.04</v>
      </c>
      <c r="E107" s="51">
        <f t="shared" si="24"/>
        <v>46203.4</v>
      </c>
      <c r="F107" s="52">
        <f t="shared" si="0"/>
        <v>98.409713814940304</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143.34</v>
      </c>
      <c r="E109" s="242">
        <v>119.43</v>
      </c>
      <c r="F109" s="52">
        <f t="shared" si="0"/>
        <v>83.319380493930524</v>
      </c>
    </row>
    <row r="110" spans="1:6" ht="12.75" customHeight="1" x14ac:dyDescent="0.2">
      <c r="A110" s="53">
        <v>6513</v>
      </c>
      <c r="B110" s="85" t="s">
        <v>266</v>
      </c>
      <c r="C110" s="50" t="s">
        <v>267</v>
      </c>
      <c r="D110" s="242">
        <v>800.51</v>
      </c>
      <c r="E110" s="242">
        <v>77.78</v>
      </c>
      <c r="F110" s="52">
        <f t="shared" si="0"/>
        <v>9.7163058550174259</v>
      </c>
    </row>
    <row r="111" spans="1:6" ht="12.75" customHeight="1" x14ac:dyDescent="0.2">
      <c r="A111" s="53">
        <v>6514</v>
      </c>
      <c r="B111" s="85" t="s">
        <v>268</v>
      </c>
      <c r="C111" s="50" t="s">
        <v>269</v>
      </c>
      <c r="D111" s="242">
        <v>46006.19</v>
      </c>
      <c r="E111" s="242">
        <v>46006.19</v>
      </c>
      <c r="F111" s="52">
        <f t="shared" si="0"/>
        <v>100</v>
      </c>
    </row>
    <row r="112" spans="1:6" ht="12.75" customHeight="1" x14ac:dyDescent="0.2">
      <c r="A112" s="53">
        <v>652</v>
      </c>
      <c r="B112" s="85" t="s">
        <v>270</v>
      </c>
      <c r="C112" s="50" t="s">
        <v>271</v>
      </c>
      <c r="D112" s="51">
        <f t="shared" ref="D112:E112" si="25">SUM(D113:D119)</f>
        <v>547014.06000000006</v>
      </c>
      <c r="E112" s="51">
        <f t="shared" si="25"/>
        <v>224166.34000000003</v>
      </c>
      <c r="F112" s="52">
        <f t="shared" si="0"/>
        <v>40.97999601692139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288.27</v>
      </c>
      <c r="E114" s="242">
        <v>193.57</v>
      </c>
      <c r="F114" s="52">
        <f t="shared" si="0"/>
        <v>67.148853505394243</v>
      </c>
    </row>
    <row r="115" spans="1:6" ht="12.75" customHeight="1" x14ac:dyDescent="0.2">
      <c r="A115" s="53">
        <v>6524</v>
      </c>
      <c r="B115" s="85" t="s">
        <v>276</v>
      </c>
      <c r="C115" s="50" t="s">
        <v>277</v>
      </c>
      <c r="D115" s="242">
        <v>434995.05</v>
      </c>
      <c r="E115" s="242">
        <v>155645.06</v>
      </c>
      <c r="F115" s="52">
        <f t="shared" si="0"/>
        <v>35.780880724964568</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111730.74</v>
      </c>
      <c r="E117" s="242">
        <v>68327.710000000006</v>
      </c>
      <c r="F117" s="52">
        <f t="shared" si="0"/>
        <v>61.15390446711443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215943.46</v>
      </c>
      <c r="E120" s="51">
        <f t="shared" si="26"/>
        <v>216597.61</v>
      </c>
      <c r="F120" s="52">
        <f t="shared" si="0"/>
        <v>100.30292651604267</v>
      </c>
    </row>
    <row r="121" spans="1:6" ht="12.75" customHeight="1" x14ac:dyDescent="0.2">
      <c r="A121" s="53">
        <v>6531</v>
      </c>
      <c r="B121" s="85" t="s">
        <v>288</v>
      </c>
      <c r="C121" s="50" t="s">
        <v>289</v>
      </c>
      <c r="D121" s="242">
        <v>1153.08</v>
      </c>
      <c r="E121" s="242">
        <v>1399.86</v>
      </c>
      <c r="F121" s="52">
        <f t="shared" si="0"/>
        <v>121.40181080237278</v>
      </c>
    </row>
    <row r="122" spans="1:6" ht="12.75" customHeight="1" x14ac:dyDescent="0.2">
      <c r="A122" s="53">
        <v>6532</v>
      </c>
      <c r="B122" s="85" t="s">
        <v>290</v>
      </c>
      <c r="C122" s="50" t="s">
        <v>291</v>
      </c>
      <c r="D122" s="242">
        <v>214790.38</v>
      </c>
      <c r="E122" s="242">
        <v>215197.75</v>
      </c>
      <c r="F122" s="52">
        <f t="shared" si="0"/>
        <v>100.18965933204271</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13073.87</v>
      </c>
      <c r="E124" s="51">
        <f t="shared" si="27"/>
        <v>11204.8</v>
      </c>
      <c r="F124" s="52">
        <f t="shared" si="0"/>
        <v>85.703774016415935</v>
      </c>
    </row>
    <row r="125" spans="1:6" ht="12.75" customHeight="1" x14ac:dyDescent="0.2">
      <c r="A125" s="53">
        <v>661</v>
      </c>
      <c r="B125" s="86" t="s">
        <v>296</v>
      </c>
      <c r="C125" s="50" t="s">
        <v>297</v>
      </c>
      <c r="D125" s="51">
        <f t="shared" ref="D125:E125" si="28">SUM(D126:D127)</f>
        <v>13073.87</v>
      </c>
      <c r="E125" s="51">
        <f t="shared" si="28"/>
        <v>11204.8</v>
      </c>
      <c r="F125" s="52">
        <f t="shared" si="0"/>
        <v>85.703774016415935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13073.87</v>
      </c>
      <c r="E127" s="242">
        <v>11204.8</v>
      </c>
      <c r="F127" s="52">
        <f t="shared" si="0"/>
        <v>85.703774016415935</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79.62</v>
      </c>
      <c r="E139" s="51">
        <f t="shared" si="33"/>
        <v>238.86</v>
      </c>
      <c r="F139" s="52">
        <f t="shared" si="31"/>
        <v>300</v>
      </c>
    </row>
    <row r="140" spans="1:6" ht="12.75" customHeight="1" x14ac:dyDescent="0.2">
      <c r="A140" s="53">
        <v>681</v>
      </c>
      <c r="B140" s="85" t="s">
        <v>326</v>
      </c>
      <c r="C140" s="50" t="s">
        <v>327</v>
      </c>
      <c r="D140" s="51">
        <f t="shared" ref="D140:E140" si="34">SUM(D141:D149)</f>
        <v>79.62</v>
      </c>
      <c r="E140" s="51">
        <f t="shared" si="34"/>
        <v>238.86</v>
      </c>
      <c r="F140" s="52">
        <f t="shared" si="31"/>
        <v>300</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79.62</v>
      </c>
      <c r="E149" s="242">
        <v>238.86</v>
      </c>
      <c r="F149" s="52">
        <f t="shared" si="31"/>
        <v>300</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4755392.1900000004</v>
      </c>
      <c r="E151" s="51">
        <f t="shared" si="35"/>
        <v>4736601.0809999993</v>
      </c>
      <c r="F151" s="52">
        <f t="shared" si="31"/>
        <v>99.604846282930851</v>
      </c>
    </row>
    <row r="152" spans="1:6" ht="12.75" customHeight="1" x14ac:dyDescent="0.2">
      <c r="A152" s="53">
        <v>31</v>
      </c>
      <c r="B152" s="85" t="s">
        <v>349</v>
      </c>
      <c r="C152" s="50" t="s">
        <v>350</v>
      </c>
      <c r="D152" s="51">
        <f t="shared" ref="D152:E152" si="36">D153+D158+D159</f>
        <v>423357.84</v>
      </c>
      <c r="E152" s="51">
        <f t="shared" si="36"/>
        <v>660254.25</v>
      </c>
      <c r="F152" s="52">
        <f t="shared" si="31"/>
        <v>155.95654257873198</v>
      </c>
    </row>
    <row r="153" spans="1:6" ht="12.75" customHeight="1" x14ac:dyDescent="0.2">
      <c r="A153" s="53">
        <v>311</v>
      </c>
      <c r="B153" s="85" t="s">
        <v>351</v>
      </c>
      <c r="C153" s="50" t="s">
        <v>352</v>
      </c>
      <c r="D153" s="51">
        <f t="shared" ref="D153:E153" si="37">SUM(D154:D157)</f>
        <v>337019.96</v>
      </c>
      <c r="E153" s="51">
        <f t="shared" si="37"/>
        <v>533284.76</v>
      </c>
      <c r="F153" s="52">
        <f t="shared" si="31"/>
        <v>158.23536386390882</v>
      </c>
    </row>
    <row r="154" spans="1:6" ht="12.75" customHeight="1" x14ac:dyDescent="0.2">
      <c r="A154" s="53">
        <v>3111</v>
      </c>
      <c r="B154" s="85" t="s">
        <v>353</v>
      </c>
      <c r="C154" s="50" t="s">
        <v>354</v>
      </c>
      <c r="D154" s="242">
        <v>337019.96</v>
      </c>
      <c r="E154" s="242">
        <v>533284.76</v>
      </c>
      <c r="F154" s="52">
        <f t="shared" si="31"/>
        <v>158.23536386390882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35246.15</v>
      </c>
      <c r="E158" s="242">
        <v>42457.75</v>
      </c>
      <c r="F158" s="52">
        <f t="shared" si="31"/>
        <v>120.46067442827089</v>
      </c>
    </row>
    <row r="159" spans="1:6" ht="12.75" customHeight="1" x14ac:dyDescent="0.2">
      <c r="A159" s="53">
        <v>313</v>
      </c>
      <c r="B159" s="85" t="s">
        <v>363</v>
      </c>
      <c r="C159" s="50" t="s">
        <v>364</v>
      </c>
      <c r="D159" s="51">
        <f t="shared" ref="D159:E159" si="38">SUM(D160:D162)</f>
        <v>51091.73</v>
      </c>
      <c r="E159" s="51">
        <f t="shared" si="38"/>
        <v>84511.74</v>
      </c>
      <c r="F159" s="52">
        <f t="shared" si="31"/>
        <v>165.41177994951431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51091.73</v>
      </c>
      <c r="E161" s="242">
        <v>84511.74</v>
      </c>
      <c r="F161" s="52">
        <f t="shared" si="31"/>
        <v>165.41177994951431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936026.72000000009</v>
      </c>
      <c r="E163" s="51">
        <f t="shared" si="39"/>
        <v>1368210.1710000001</v>
      </c>
      <c r="F163" s="52">
        <f t="shared" si="31"/>
        <v>146.17212754353849</v>
      </c>
    </row>
    <row r="164" spans="1:6" ht="12.75" customHeight="1" x14ac:dyDescent="0.2">
      <c r="A164" s="53">
        <v>321</v>
      </c>
      <c r="B164" s="85" t="s">
        <v>372</v>
      </c>
      <c r="C164" s="50" t="s">
        <v>373</v>
      </c>
      <c r="D164" s="51">
        <f t="shared" ref="D164:E164" si="40">SUM(D165:D168)</f>
        <v>22303.49</v>
      </c>
      <c r="E164" s="51">
        <f t="shared" si="40"/>
        <v>32702.47</v>
      </c>
      <c r="F164" s="52">
        <f t="shared" si="31"/>
        <v>146.62490040796305</v>
      </c>
    </row>
    <row r="165" spans="1:6" ht="12.75" customHeight="1" x14ac:dyDescent="0.2">
      <c r="A165" s="53">
        <v>3211</v>
      </c>
      <c r="B165" s="85" t="s">
        <v>374</v>
      </c>
      <c r="C165" s="50" t="s">
        <v>375</v>
      </c>
      <c r="D165" s="242">
        <v>2662.9</v>
      </c>
      <c r="E165" s="242">
        <v>3521.03</v>
      </c>
      <c r="F165" s="52">
        <f t="shared" si="31"/>
        <v>132.22539336813247</v>
      </c>
    </row>
    <row r="166" spans="1:6" ht="12.75" customHeight="1" x14ac:dyDescent="0.2">
      <c r="A166" s="53">
        <v>3212</v>
      </c>
      <c r="B166" s="85" t="s">
        <v>376</v>
      </c>
      <c r="C166" s="50" t="s">
        <v>377</v>
      </c>
      <c r="D166" s="242">
        <v>18415.25</v>
      </c>
      <c r="E166" s="242">
        <v>25701.02</v>
      </c>
      <c r="F166" s="52">
        <f t="shared" si="31"/>
        <v>139.56378544955948</v>
      </c>
    </row>
    <row r="167" spans="1:6" ht="12.75" customHeight="1" x14ac:dyDescent="0.2">
      <c r="A167" s="53">
        <v>3213</v>
      </c>
      <c r="B167" s="85" t="s">
        <v>378</v>
      </c>
      <c r="C167" s="50" t="s">
        <v>379</v>
      </c>
      <c r="D167" s="242">
        <v>1225.3399999999999</v>
      </c>
      <c r="E167" s="242">
        <v>3480.42</v>
      </c>
      <c r="F167" s="52">
        <f t="shared" si="31"/>
        <v>284.03708358496419</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63766.73</v>
      </c>
      <c r="E169" s="51">
        <f t="shared" si="41"/>
        <v>74960.3</v>
      </c>
      <c r="F169" s="52">
        <f t="shared" si="31"/>
        <v>117.55393447335311</v>
      </c>
    </row>
    <row r="170" spans="1:6" ht="12.75" customHeight="1" x14ac:dyDescent="0.2">
      <c r="A170" s="53">
        <v>3221</v>
      </c>
      <c r="B170" s="85" t="s">
        <v>384</v>
      </c>
      <c r="C170" s="50" t="s">
        <v>385</v>
      </c>
      <c r="D170" s="242">
        <v>9028.33</v>
      </c>
      <c r="E170" s="242">
        <v>10316.67</v>
      </c>
      <c r="F170" s="52">
        <f t="shared" si="31"/>
        <v>114.26997019382324</v>
      </c>
    </row>
    <row r="171" spans="1:6" ht="12.75" customHeight="1" x14ac:dyDescent="0.2">
      <c r="A171" s="53">
        <v>3222</v>
      </c>
      <c r="B171" s="85" t="s">
        <v>386</v>
      </c>
      <c r="C171" s="50" t="s">
        <v>387</v>
      </c>
      <c r="D171" s="242">
        <v>0</v>
      </c>
      <c r="E171" s="242">
        <v>7621.2</v>
      </c>
      <c r="F171" s="52" t="str">
        <f t="shared" si="31"/>
        <v>-</v>
      </c>
    </row>
    <row r="172" spans="1:6" ht="12.75" customHeight="1" x14ac:dyDescent="0.2">
      <c r="A172" s="53">
        <v>3223</v>
      </c>
      <c r="B172" s="85" t="s">
        <v>388</v>
      </c>
      <c r="C172" s="50" t="s">
        <v>389</v>
      </c>
      <c r="D172" s="242">
        <v>50555.08</v>
      </c>
      <c r="E172" s="242">
        <v>45358.13</v>
      </c>
      <c r="F172" s="52">
        <f t="shared" si="31"/>
        <v>89.720221983626558</v>
      </c>
    </row>
    <row r="173" spans="1:6" ht="12.75" customHeight="1" x14ac:dyDescent="0.2">
      <c r="A173" s="53">
        <v>3224</v>
      </c>
      <c r="B173" s="85" t="s">
        <v>390</v>
      </c>
      <c r="C173" s="50" t="s">
        <v>391</v>
      </c>
      <c r="D173" s="242">
        <v>2113.84</v>
      </c>
      <c r="E173" s="242">
        <v>5913.33</v>
      </c>
      <c r="F173" s="52">
        <f t="shared" si="31"/>
        <v>279.74349998107704</v>
      </c>
    </row>
    <row r="174" spans="1:6" ht="12.75" customHeight="1" x14ac:dyDescent="0.2">
      <c r="A174" s="53">
        <v>3225</v>
      </c>
      <c r="B174" s="85" t="s">
        <v>392</v>
      </c>
      <c r="C174" s="50" t="s">
        <v>393</v>
      </c>
      <c r="D174" s="242">
        <v>2069.48</v>
      </c>
      <c r="E174" s="242">
        <v>4301.93</v>
      </c>
      <c r="F174" s="52">
        <f t="shared" si="31"/>
        <v>207.87492510195798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1449.04</v>
      </c>
      <c r="F176" s="52" t="str">
        <f t="shared" si="31"/>
        <v>-</v>
      </c>
    </row>
    <row r="177" spans="1:6" ht="12.75" customHeight="1" x14ac:dyDescent="0.2">
      <c r="A177" s="53">
        <v>323</v>
      </c>
      <c r="B177" s="85" t="s">
        <v>398</v>
      </c>
      <c r="C177" s="50" t="s">
        <v>399</v>
      </c>
      <c r="D177" s="51">
        <f t="shared" ref="D177:E177" si="42">SUM(D178:D186)</f>
        <v>732521.34000000008</v>
      </c>
      <c r="E177" s="51">
        <f t="shared" si="42"/>
        <v>1076261.8810000001</v>
      </c>
      <c r="F177" s="52">
        <f t="shared" si="31"/>
        <v>146.92566922350684</v>
      </c>
    </row>
    <row r="178" spans="1:6" ht="12.75" customHeight="1" x14ac:dyDescent="0.2">
      <c r="A178" s="53">
        <v>3231</v>
      </c>
      <c r="B178" s="85" t="s">
        <v>400</v>
      </c>
      <c r="C178" s="50" t="s">
        <v>401</v>
      </c>
      <c r="D178" s="242">
        <v>157556.67000000001</v>
      </c>
      <c r="E178" s="242">
        <v>181353.701</v>
      </c>
      <c r="F178" s="52">
        <f t="shared" si="31"/>
        <v>115.10379154370295</v>
      </c>
    </row>
    <row r="179" spans="1:6" ht="12.75" customHeight="1" x14ac:dyDescent="0.2">
      <c r="A179" s="53">
        <v>3232</v>
      </c>
      <c r="B179" s="85" t="s">
        <v>402</v>
      </c>
      <c r="C179" s="50" t="s">
        <v>403</v>
      </c>
      <c r="D179" s="242">
        <v>390425.24</v>
      </c>
      <c r="E179" s="242">
        <v>494975.48</v>
      </c>
      <c r="F179" s="52">
        <f t="shared" si="31"/>
        <v>126.77855560772659</v>
      </c>
    </row>
    <row r="180" spans="1:6" ht="12.75" customHeight="1" x14ac:dyDescent="0.2">
      <c r="A180" s="53">
        <v>3233</v>
      </c>
      <c r="B180" s="85" t="s">
        <v>404</v>
      </c>
      <c r="C180" s="50" t="s">
        <v>405</v>
      </c>
      <c r="D180" s="242">
        <v>46287.79</v>
      </c>
      <c r="E180" s="242">
        <v>69138.73</v>
      </c>
      <c r="F180" s="52">
        <f t="shared" si="31"/>
        <v>149.36710091365347</v>
      </c>
    </row>
    <row r="181" spans="1:6" ht="12.75" customHeight="1" x14ac:dyDescent="0.2">
      <c r="A181" s="53">
        <v>3234</v>
      </c>
      <c r="B181" s="85" t="s">
        <v>406</v>
      </c>
      <c r="C181" s="50" t="s">
        <v>407</v>
      </c>
      <c r="D181" s="242">
        <v>34074.58</v>
      </c>
      <c r="E181" s="242">
        <v>130329.57</v>
      </c>
      <c r="F181" s="52">
        <f t="shared" si="31"/>
        <v>382.48327638961359</v>
      </c>
    </row>
    <row r="182" spans="1:6" ht="12.75" customHeight="1" x14ac:dyDescent="0.2">
      <c r="A182" s="53">
        <v>3235</v>
      </c>
      <c r="B182" s="85" t="s">
        <v>408</v>
      </c>
      <c r="C182" s="50" t="s">
        <v>409</v>
      </c>
      <c r="D182" s="242">
        <v>1765.4</v>
      </c>
      <c r="E182" s="242">
        <v>995.4</v>
      </c>
      <c r="F182" s="52">
        <f t="shared" si="31"/>
        <v>56.383822363203805</v>
      </c>
    </row>
    <row r="183" spans="1:6" ht="12.75" customHeight="1" x14ac:dyDescent="0.2">
      <c r="A183" s="53">
        <v>3236</v>
      </c>
      <c r="B183" s="85" t="s">
        <v>410</v>
      </c>
      <c r="C183" s="50" t="s">
        <v>411</v>
      </c>
      <c r="D183" s="242">
        <v>0</v>
      </c>
      <c r="E183" s="242">
        <v>4845</v>
      </c>
      <c r="F183" s="52" t="str">
        <f t="shared" si="31"/>
        <v>-</v>
      </c>
    </row>
    <row r="184" spans="1:6" ht="12.75" customHeight="1" x14ac:dyDescent="0.2">
      <c r="A184" s="53">
        <v>3237</v>
      </c>
      <c r="B184" s="85" t="s">
        <v>412</v>
      </c>
      <c r="C184" s="50" t="s">
        <v>413</v>
      </c>
      <c r="D184" s="242">
        <v>44947.63</v>
      </c>
      <c r="E184" s="242">
        <v>59775.9</v>
      </c>
      <c r="F184" s="52">
        <f t="shared" si="31"/>
        <v>132.99010426133705</v>
      </c>
    </row>
    <row r="185" spans="1:6" ht="12.75" customHeight="1" x14ac:dyDescent="0.2">
      <c r="A185" s="53">
        <v>3238</v>
      </c>
      <c r="B185" s="85" t="s">
        <v>414</v>
      </c>
      <c r="C185" s="50" t="s">
        <v>415</v>
      </c>
      <c r="D185" s="242">
        <v>8136.93</v>
      </c>
      <c r="E185" s="242">
        <v>48711.05</v>
      </c>
      <c r="F185" s="52">
        <f t="shared" si="31"/>
        <v>598.64162528127929</v>
      </c>
    </row>
    <row r="186" spans="1:6" ht="12.75" customHeight="1" x14ac:dyDescent="0.2">
      <c r="A186" s="53">
        <v>3239</v>
      </c>
      <c r="B186" s="85" t="s">
        <v>416</v>
      </c>
      <c r="C186" s="50" t="s">
        <v>417</v>
      </c>
      <c r="D186" s="242">
        <v>49327.1</v>
      </c>
      <c r="E186" s="242">
        <v>86137.05</v>
      </c>
      <c r="F186" s="52">
        <f t="shared" si="31"/>
        <v>174.62419238106438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117435.16</v>
      </c>
      <c r="E188" s="51">
        <f t="shared" si="43"/>
        <v>184285.52</v>
      </c>
      <c r="F188" s="52">
        <f t="shared" si="31"/>
        <v>156.92533650058465</v>
      </c>
    </row>
    <row r="189" spans="1:6" ht="12.75" customHeight="1" x14ac:dyDescent="0.2">
      <c r="A189" s="53">
        <v>3291</v>
      </c>
      <c r="B189" s="232" t="s">
        <v>422</v>
      </c>
      <c r="C189" s="50" t="s">
        <v>423</v>
      </c>
      <c r="D189" s="242">
        <v>25181.87</v>
      </c>
      <c r="E189" s="242">
        <v>60240.69</v>
      </c>
      <c r="F189" s="52">
        <f t="shared" si="31"/>
        <v>239.22246441586745</v>
      </c>
    </row>
    <row r="190" spans="1:6" ht="12.75" customHeight="1" x14ac:dyDescent="0.2">
      <c r="A190" s="53">
        <v>3292</v>
      </c>
      <c r="B190" s="85" t="s">
        <v>424</v>
      </c>
      <c r="C190" s="50" t="s">
        <v>425</v>
      </c>
      <c r="D190" s="242">
        <v>11094.92</v>
      </c>
      <c r="E190" s="242">
        <v>12252.36</v>
      </c>
      <c r="F190" s="52">
        <f t="shared" si="31"/>
        <v>110.43216174609643</v>
      </c>
    </row>
    <row r="191" spans="1:6" ht="12.75" customHeight="1" x14ac:dyDescent="0.2">
      <c r="A191" s="53">
        <v>3293</v>
      </c>
      <c r="B191" s="85" t="s">
        <v>426</v>
      </c>
      <c r="C191" s="50" t="s">
        <v>427</v>
      </c>
      <c r="D191" s="242">
        <v>14116</v>
      </c>
      <c r="E191" s="242">
        <v>16043.22</v>
      </c>
      <c r="F191" s="52">
        <f t="shared" si="31"/>
        <v>113.65273448569</v>
      </c>
    </row>
    <row r="192" spans="1:6" ht="12.75" customHeight="1" x14ac:dyDescent="0.2">
      <c r="A192" s="53">
        <v>3294</v>
      </c>
      <c r="B192" s="85" t="s">
        <v>428</v>
      </c>
      <c r="C192" s="50" t="s">
        <v>429</v>
      </c>
      <c r="D192" s="242">
        <v>4668.63</v>
      </c>
      <c r="E192" s="242">
        <v>5628.55</v>
      </c>
      <c r="F192" s="52">
        <f t="shared" si="31"/>
        <v>120.56106395238004</v>
      </c>
    </row>
    <row r="193" spans="1:6" ht="12.75" customHeight="1" x14ac:dyDescent="0.2">
      <c r="A193" s="53">
        <v>3295</v>
      </c>
      <c r="B193" s="85" t="s">
        <v>430</v>
      </c>
      <c r="C193" s="50" t="s">
        <v>431</v>
      </c>
      <c r="D193" s="242">
        <v>16419.55</v>
      </c>
      <c r="E193" s="242">
        <v>30833.34</v>
      </c>
      <c r="F193" s="52">
        <f t="shared" si="31"/>
        <v>187.78431808423497</v>
      </c>
    </row>
    <row r="194" spans="1:6" ht="12.75" customHeight="1" x14ac:dyDescent="0.2">
      <c r="A194" s="53" t="s">
        <v>432</v>
      </c>
      <c r="B194" s="85" t="s">
        <v>433</v>
      </c>
      <c r="C194" s="50" t="s">
        <v>432</v>
      </c>
      <c r="D194" s="242">
        <v>1239.31</v>
      </c>
      <c r="E194" s="242">
        <v>3234.65</v>
      </c>
      <c r="F194" s="52">
        <f t="shared" si="31"/>
        <v>261.00410712412554</v>
      </c>
    </row>
    <row r="195" spans="1:6" ht="12.75" customHeight="1" x14ac:dyDescent="0.2">
      <c r="A195" s="53">
        <v>3299</v>
      </c>
      <c r="B195" s="85" t="s">
        <v>434</v>
      </c>
      <c r="C195" s="50" t="s">
        <v>435</v>
      </c>
      <c r="D195" s="242">
        <v>44714.879999999997</v>
      </c>
      <c r="E195" s="242">
        <v>56052.71</v>
      </c>
      <c r="F195" s="52">
        <f t="shared" si="31"/>
        <v>125.35583233142972</v>
      </c>
    </row>
    <row r="196" spans="1:6" ht="12.75" customHeight="1" x14ac:dyDescent="0.2">
      <c r="A196" s="53">
        <v>34</v>
      </c>
      <c r="B196" s="232" t="s">
        <v>436</v>
      </c>
      <c r="C196" s="50" t="s">
        <v>437</v>
      </c>
      <c r="D196" s="51">
        <f t="shared" ref="D196:E196" si="44">D197+D202+D210</f>
        <v>16604.349999999999</v>
      </c>
      <c r="E196" s="51">
        <f t="shared" si="44"/>
        <v>26384.959999999999</v>
      </c>
      <c r="F196" s="52">
        <f t="shared" si="31"/>
        <v>158.90390168841299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6788.45</v>
      </c>
      <c r="E202" s="51">
        <f t="shared" si="46"/>
        <v>6508.66</v>
      </c>
      <c r="F202" s="52">
        <f t="shared" si="31"/>
        <v>95.878440586584574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6788.45</v>
      </c>
      <c r="E204" s="242">
        <v>6508.66</v>
      </c>
      <c r="F204" s="52">
        <f t="shared" si="31"/>
        <v>95.878440586584574</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9815.9</v>
      </c>
      <c r="E210" s="51">
        <f t="shared" si="47"/>
        <v>19876.3</v>
      </c>
      <c r="F210" s="52">
        <f t="shared" si="31"/>
        <v>202.49085667131897</v>
      </c>
    </row>
    <row r="211" spans="1:6" ht="12.75" customHeight="1" x14ac:dyDescent="0.2">
      <c r="A211" s="53">
        <v>3431</v>
      </c>
      <c r="B211" s="232" t="s">
        <v>466</v>
      </c>
      <c r="C211" s="50" t="s">
        <v>467</v>
      </c>
      <c r="D211" s="242">
        <v>9761.91</v>
      </c>
      <c r="E211" s="242">
        <v>10060.09</v>
      </c>
      <c r="F211" s="52">
        <f t="shared" si="31"/>
        <v>103.05452519025478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53.99</v>
      </c>
      <c r="E213" s="242">
        <v>16.21</v>
      </c>
      <c r="F213" s="52">
        <f t="shared" si="31"/>
        <v>30.024078533061676</v>
      </c>
    </row>
    <row r="214" spans="1:6" ht="12.75" customHeight="1" x14ac:dyDescent="0.2">
      <c r="A214" s="53">
        <v>3434</v>
      </c>
      <c r="B214" s="85" t="s">
        <v>472</v>
      </c>
      <c r="C214" s="50" t="s">
        <v>473</v>
      </c>
      <c r="D214" s="242">
        <v>0</v>
      </c>
      <c r="E214" s="242">
        <v>9800</v>
      </c>
      <c r="F214" s="52" t="str">
        <f t="shared" si="31"/>
        <v>-</v>
      </c>
    </row>
    <row r="215" spans="1:6" ht="12.75" customHeight="1" x14ac:dyDescent="0.2">
      <c r="A215" s="53">
        <v>35</v>
      </c>
      <c r="B215" s="85" t="s">
        <v>474</v>
      </c>
      <c r="C215" s="50" t="s">
        <v>475</v>
      </c>
      <c r="D215" s="51">
        <f t="shared" ref="D215:E215" si="48">D216+D219+D223</f>
        <v>179959.12</v>
      </c>
      <c r="E215" s="51">
        <f t="shared" si="48"/>
        <v>105253.01</v>
      </c>
      <c r="F215" s="52">
        <f t="shared" si="31"/>
        <v>58.487177532319556</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179959.12</v>
      </c>
      <c r="E219" s="51">
        <f t="shared" si="50"/>
        <v>105253.01</v>
      </c>
      <c r="F219" s="52">
        <f t="shared" si="31"/>
        <v>58.487177532319556</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94458.65</v>
      </c>
      <c r="E221" s="242">
        <v>29187.58</v>
      </c>
      <c r="F221" s="52">
        <f t="shared" si="31"/>
        <v>30.899848769805626</v>
      </c>
    </row>
    <row r="222" spans="1:6" ht="12.75" customHeight="1" x14ac:dyDescent="0.2">
      <c r="A222" s="53">
        <v>3523</v>
      </c>
      <c r="B222" s="85" t="s">
        <v>488</v>
      </c>
      <c r="C222" s="50" t="s">
        <v>489</v>
      </c>
      <c r="D222" s="242">
        <v>85500.47</v>
      </c>
      <c r="E222" s="242">
        <v>76065.429999999993</v>
      </c>
      <c r="F222" s="52">
        <f t="shared" si="31"/>
        <v>88.964926157715851</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1215160.1099999999</v>
      </c>
      <c r="E224" s="51">
        <f t="shared" si="51"/>
        <v>1732950.18</v>
      </c>
      <c r="F224" s="52">
        <f t="shared" ref="F224:F235" si="52">IF(D224&lt;&gt;0,IF(E224/D224&gt;=100,"&gt;&gt;100",E224/D224*100),"-")</f>
        <v>142.61085150334634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125371.28</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v>125371.28</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1215160.1099999999</v>
      </c>
      <c r="E240" s="51">
        <f t="shared" si="58"/>
        <v>1607578.9</v>
      </c>
      <c r="F240" s="52">
        <f t="shared" ref="F240:F243" si="59">IF(D240&lt;&gt;0,IF(E240/D240&gt;=100,"&gt;&gt;100",E240/D240*100),"-")</f>
        <v>132.29358722119343</v>
      </c>
    </row>
    <row r="241" spans="1:6" ht="24" x14ac:dyDescent="0.2">
      <c r="A241" s="53">
        <v>3672</v>
      </c>
      <c r="B241" s="85" t="s">
        <v>526</v>
      </c>
      <c r="C241" s="50" t="s">
        <v>527</v>
      </c>
      <c r="D241" s="242">
        <v>1182709.17</v>
      </c>
      <c r="E241" s="242">
        <v>1595778.49</v>
      </c>
      <c r="F241" s="52">
        <f t="shared" si="59"/>
        <v>134.92568845137137</v>
      </c>
    </row>
    <row r="242" spans="1:6" ht="24" x14ac:dyDescent="0.2">
      <c r="A242" s="53">
        <v>3673</v>
      </c>
      <c r="B242" s="85" t="s">
        <v>528</v>
      </c>
      <c r="C242" s="50" t="s">
        <v>529</v>
      </c>
      <c r="D242" s="242">
        <v>32450.94</v>
      </c>
      <c r="E242" s="242">
        <v>11800.41</v>
      </c>
      <c r="F242" s="52">
        <f t="shared" si="59"/>
        <v>36.363846471011321</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208897.12</v>
      </c>
      <c r="E252" s="51">
        <f t="shared" si="63"/>
        <v>292754.80000000005</v>
      </c>
      <c r="F252" s="52">
        <f t="shared" ref="F252:F258" si="64">IF(D252&lt;&gt;0,IF(E252/D252&gt;=100,"&gt;&gt;100",E252/D252*100),"-")</f>
        <v>140.14305223547362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208897.12</v>
      </c>
      <c r="E259" s="51">
        <f t="shared" si="66"/>
        <v>292754.80000000005</v>
      </c>
      <c r="F259" s="52">
        <f t="shared" ref="F259:F262" si="67">IF(D259&lt;&gt;0,IF(E259/D259&gt;=100,"&gt;&gt;100",E259/D259*100),"-")</f>
        <v>140.14305223547362</v>
      </c>
    </row>
    <row r="260" spans="1:6" ht="12.75" customHeight="1" x14ac:dyDescent="0.2">
      <c r="A260" s="53">
        <v>3721</v>
      </c>
      <c r="B260" s="85" t="s">
        <v>560</v>
      </c>
      <c r="C260" s="50" t="s">
        <v>561</v>
      </c>
      <c r="D260" s="242">
        <v>161255.87</v>
      </c>
      <c r="E260" s="242">
        <v>216790.45</v>
      </c>
      <c r="F260" s="52">
        <f t="shared" si="67"/>
        <v>134.43879593344417</v>
      </c>
    </row>
    <row r="261" spans="1:6" ht="12.75" customHeight="1" x14ac:dyDescent="0.2">
      <c r="A261" s="53">
        <v>3722</v>
      </c>
      <c r="B261" s="85" t="s">
        <v>562</v>
      </c>
      <c r="C261" s="50" t="s">
        <v>563</v>
      </c>
      <c r="D261" s="242">
        <v>47641.25</v>
      </c>
      <c r="E261" s="242">
        <v>75964.350000000006</v>
      </c>
      <c r="F261" s="52">
        <f t="shared" si="67"/>
        <v>159.45079106866424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1775386.93</v>
      </c>
      <c r="E263" s="51">
        <f t="shared" si="68"/>
        <v>550793.71000000008</v>
      </c>
      <c r="F263" s="52">
        <f t="shared" ref="F263:F267" si="69">IF(D263&lt;&gt;0,IF(E263/D263&gt;=100,"&gt;&gt;100",E263/D263*100),"-")</f>
        <v>31.023868695484879</v>
      </c>
    </row>
    <row r="264" spans="1:6" ht="12.75" customHeight="1" x14ac:dyDescent="0.2">
      <c r="A264" s="53">
        <v>381</v>
      </c>
      <c r="B264" s="85" t="s">
        <v>568</v>
      </c>
      <c r="C264" s="50" t="s">
        <v>569</v>
      </c>
      <c r="D264" s="51">
        <f t="shared" ref="D264:E264" si="70">SUM(D265:D267)</f>
        <v>279739.23</v>
      </c>
      <c r="E264" s="51">
        <f t="shared" si="70"/>
        <v>381603.02</v>
      </c>
      <c r="F264" s="52">
        <f t="shared" si="69"/>
        <v>136.41383798761441</v>
      </c>
    </row>
    <row r="265" spans="1:6" ht="12.75" customHeight="1" x14ac:dyDescent="0.2">
      <c r="A265" s="53">
        <v>3811</v>
      </c>
      <c r="B265" s="85" t="s">
        <v>570</v>
      </c>
      <c r="C265" s="50" t="s">
        <v>571</v>
      </c>
      <c r="D265" s="242">
        <v>279739.23</v>
      </c>
      <c r="E265" s="242">
        <v>381603.02</v>
      </c>
      <c r="F265" s="52">
        <f t="shared" si="69"/>
        <v>136.41383798761441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12754.46</v>
      </c>
      <c r="E268" s="51">
        <f t="shared" si="71"/>
        <v>51680.82</v>
      </c>
      <c r="F268" s="52">
        <f t="shared" ref="F268:F272" si="72">IF(D268&lt;&gt;0,IF(E268/D268&gt;=100,"&gt;&gt;100",E268/D268*100),"-")</f>
        <v>405.19802484777881</v>
      </c>
    </row>
    <row r="269" spans="1:6" ht="12.75" customHeight="1" x14ac:dyDescent="0.2">
      <c r="A269" s="53">
        <v>3821</v>
      </c>
      <c r="B269" s="85" t="s">
        <v>578</v>
      </c>
      <c r="C269" s="50" t="s">
        <v>579</v>
      </c>
      <c r="D269" s="242">
        <v>12754.46</v>
      </c>
      <c r="E269" s="242">
        <v>37000</v>
      </c>
      <c r="F269" s="52">
        <f t="shared" si="72"/>
        <v>290.09460220189646</v>
      </c>
    </row>
    <row r="270" spans="1:6" ht="12.75" customHeight="1" x14ac:dyDescent="0.2">
      <c r="A270" s="53">
        <v>3822</v>
      </c>
      <c r="B270" s="85" t="s">
        <v>580</v>
      </c>
      <c r="C270" s="50" t="s">
        <v>581</v>
      </c>
      <c r="D270" s="242">
        <v>0</v>
      </c>
      <c r="E270" s="242">
        <v>14680.82</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1264062</v>
      </c>
      <c r="E273" s="51">
        <f t="shared" si="73"/>
        <v>1953.03</v>
      </c>
      <c r="F273" s="52">
        <f t="shared" ref="F273:F284" si="74">IF(D273&lt;&gt;0,IF(E273/D273&gt;=100,"&gt;&gt;100",E273/D273*100),"-")</f>
        <v>0.15450428855546644</v>
      </c>
    </row>
    <row r="274" spans="1:6" ht="12.75" customHeight="1" x14ac:dyDescent="0.2">
      <c r="A274" s="53">
        <v>3831</v>
      </c>
      <c r="B274" s="85" t="s">
        <v>588</v>
      </c>
      <c r="C274" s="50" t="s">
        <v>589</v>
      </c>
      <c r="D274" s="242">
        <v>1263746.3700000001</v>
      </c>
      <c r="E274" s="242"/>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315.63</v>
      </c>
      <c r="E278" s="242">
        <v>1953.03</v>
      </c>
      <c r="F278" s="52">
        <f t="shared" si="74"/>
        <v>618.77197984982411</v>
      </c>
    </row>
    <row r="279" spans="1:6" ht="12.75" customHeight="1" x14ac:dyDescent="0.2">
      <c r="A279" s="53">
        <v>386</v>
      </c>
      <c r="B279" s="86" t="s">
        <v>597</v>
      </c>
      <c r="C279" s="50" t="s">
        <v>598</v>
      </c>
      <c r="D279" s="51">
        <f t="shared" ref="D279:E279" si="75">SUM(D280:D284)</f>
        <v>218831.24</v>
      </c>
      <c r="E279" s="51">
        <f t="shared" si="75"/>
        <v>115556.84</v>
      </c>
      <c r="F279" s="52">
        <f t="shared" si="74"/>
        <v>52.806372618461609</v>
      </c>
    </row>
    <row r="280" spans="1:6" ht="24" x14ac:dyDescent="0.2">
      <c r="A280" s="53">
        <v>3861</v>
      </c>
      <c r="B280" s="85" t="s">
        <v>599</v>
      </c>
      <c r="C280" s="50" t="s">
        <v>600</v>
      </c>
      <c r="D280" s="242">
        <v>13272.28</v>
      </c>
      <c r="E280" s="242">
        <v>53749.54</v>
      </c>
      <c r="F280" s="52">
        <f t="shared" si="74"/>
        <v>404.97593480547425</v>
      </c>
    </row>
    <row r="281" spans="1:6" ht="24" x14ac:dyDescent="0.2">
      <c r="A281" s="53">
        <v>3862</v>
      </c>
      <c r="B281" s="85" t="s">
        <v>601</v>
      </c>
      <c r="C281" s="50" t="s">
        <v>602</v>
      </c>
      <c r="D281" s="242">
        <v>205558.96</v>
      </c>
      <c r="E281" s="242">
        <v>61807.3</v>
      </c>
      <c r="F281" s="52">
        <f t="shared" si="74"/>
        <v>30.067918226478675</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4755392.1900000004</v>
      </c>
      <c r="E289" s="51">
        <f t="shared" si="79"/>
        <v>4736601.0809999993</v>
      </c>
      <c r="F289" s="52">
        <f t="shared" si="76"/>
        <v>99.604846282930851</v>
      </c>
    </row>
    <row r="290" spans="1:6" ht="12.75" customHeight="1" x14ac:dyDescent="0.2">
      <c r="A290" s="53" t="s">
        <v>609</v>
      </c>
      <c r="B290" s="85" t="s">
        <v>620</v>
      </c>
      <c r="C290" s="50" t="s">
        <v>621</v>
      </c>
      <c r="D290" s="51">
        <f>IF(D6&gt;=D289,D6-D289,0)</f>
        <v>1313139.2000000002</v>
      </c>
      <c r="E290" s="51">
        <f>IF(E6&gt;=E289,E6-E289,0)</f>
        <v>3224580.0190000003</v>
      </c>
      <c r="F290" s="52">
        <f t="shared" si="76"/>
        <v>245.56269579036248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705301.47</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107363.58</v>
      </c>
      <c r="E294" s="242">
        <v>395243.8</v>
      </c>
      <c r="F294" s="52">
        <f t="shared" si="76"/>
        <v>368.13582408485257</v>
      </c>
    </row>
    <row r="295" spans="1:6" ht="24" x14ac:dyDescent="0.2">
      <c r="A295" s="53">
        <v>9661</v>
      </c>
      <c r="B295" s="85" t="s">
        <v>630</v>
      </c>
      <c r="C295" s="50" t="s">
        <v>631</v>
      </c>
      <c r="D295" s="242">
        <v>2344.3000000000002</v>
      </c>
      <c r="E295" s="242">
        <v>2697.27</v>
      </c>
      <c r="F295" s="52">
        <f t="shared" si="76"/>
        <v>115.0565200699569</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166151.54</v>
      </c>
      <c r="E298" s="51">
        <f t="shared" si="80"/>
        <v>125149.16</v>
      </c>
      <c r="F298" s="52">
        <f t="shared" ref="F298:F418" si="81">IF(D298&lt;&gt;0,IF(E298/D298&gt;=100,"&gt;&gt;100",E298/D298*100),"-")</f>
        <v>75.322299149318752</v>
      </c>
    </row>
    <row r="299" spans="1:6" ht="12.75" customHeight="1" x14ac:dyDescent="0.2">
      <c r="A299" s="53">
        <v>71</v>
      </c>
      <c r="B299" s="85" t="s">
        <v>637</v>
      </c>
      <c r="C299" s="50" t="s">
        <v>638</v>
      </c>
      <c r="D299" s="51">
        <f t="shared" ref="D299:E299" si="82">D300+D304</f>
        <v>153114.16</v>
      </c>
      <c r="E299" s="51">
        <f t="shared" si="82"/>
        <v>117343.89</v>
      </c>
      <c r="F299" s="52">
        <f t="shared" si="81"/>
        <v>76.638169846603347</v>
      </c>
    </row>
    <row r="300" spans="1:6" ht="24" x14ac:dyDescent="0.2">
      <c r="A300" s="53">
        <v>711</v>
      </c>
      <c r="B300" s="85" t="s">
        <v>639</v>
      </c>
      <c r="C300" s="50" t="s">
        <v>640</v>
      </c>
      <c r="D300" s="51">
        <f t="shared" ref="D300:E300" si="83">SUM(D301:D303)</f>
        <v>153114.16</v>
      </c>
      <c r="E300" s="51">
        <f t="shared" si="83"/>
        <v>117343.89</v>
      </c>
      <c r="F300" s="52">
        <f t="shared" si="81"/>
        <v>76.638169846603347</v>
      </c>
    </row>
    <row r="301" spans="1:6" ht="12.75" customHeight="1" x14ac:dyDescent="0.2">
      <c r="A301" s="53">
        <v>7111</v>
      </c>
      <c r="B301" s="85" t="s">
        <v>641</v>
      </c>
      <c r="C301" s="50" t="s">
        <v>642</v>
      </c>
      <c r="D301" s="242">
        <v>153114.16</v>
      </c>
      <c r="E301" s="242">
        <v>117343.89</v>
      </c>
      <c r="F301" s="52">
        <f t="shared" si="81"/>
        <v>76.638169846603347</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13037.38</v>
      </c>
      <c r="E311" s="51">
        <f t="shared" si="85"/>
        <v>7805.27</v>
      </c>
      <c r="F311" s="52">
        <f t="shared" si="81"/>
        <v>59.868393803049393</v>
      </c>
    </row>
    <row r="312" spans="1:6" ht="12.75" customHeight="1" x14ac:dyDescent="0.2">
      <c r="A312" s="53">
        <v>721</v>
      </c>
      <c r="B312" s="85" t="s">
        <v>663</v>
      </c>
      <c r="C312" s="50" t="s">
        <v>664</v>
      </c>
      <c r="D312" s="51">
        <f t="shared" ref="D312:E312" si="86">SUM(D313:D316)</f>
        <v>13037.38</v>
      </c>
      <c r="E312" s="51">
        <f t="shared" si="86"/>
        <v>7805.27</v>
      </c>
      <c r="F312" s="52">
        <f t="shared" si="81"/>
        <v>59.868393803049393</v>
      </c>
    </row>
    <row r="313" spans="1:6" ht="12.75" customHeight="1" x14ac:dyDescent="0.2">
      <c r="A313" s="53">
        <v>7211</v>
      </c>
      <c r="B313" s="85" t="s">
        <v>665</v>
      </c>
      <c r="C313" s="50" t="s">
        <v>666</v>
      </c>
      <c r="D313" s="242">
        <v>13037.38</v>
      </c>
      <c r="E313" s="242">
        <v>7805.27</v>
      </c>
      <c r="F313" s="52">
        <f t="shared" si="81"/>
        <v>59.868393803049393</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542898.94999999995</v>
      </c>
      <c r="E350" s="51">
        <f t="shared" si="95"/>
        <v>2620217.3699999996</v>
      </c>
      <c r="F350" s="52">
        <f t="shared" si="81"/>
        <v>482.63445158624825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542898.94999999995</v>
      </c>
      <c r="E363" s="51">
        <f t="shared" si="99"/>
        <v>2295041.2199999997</v>
      </c>
      <c r="F363" s="52">
        <f t="shared" si="81"/>
        <v>422.73819464929892</v>
      </c>
    </row>
    <row r="364" spans="1:6" ht="12.75" customHeight="1" x14ac:dyDescent="0.2">
      <c r="A364" s="53">
        <v>421</v>
      </c>
      <c r="B364" s="85" t="s">
        <v>759</v>
      </c>
      <c r="C364" s="50" t="s">
        <v>760</v>
      </c>
      <c r="D364" s="51">
        <f t="shared" ref="D364:E364" si="100">SUM(D365:D368)</f>
        <v>267443.69</v>
      </c>
      <c r="E364" s="51">
        <f t="shared" si="100"/>
        <v>1960900.66</v>
      </c>
      <c r="F364" s="52">
        <f t="shared" si="81"/>
        <v>733.20131800454885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70790.259999999995</v>
      </c>
      <c r="E366" s="242">
        <v>1546871.96</v>
      </c>
      <c r="F366" s="52">
        <f t="shared" si="81"/>
        <v>2185.1480133001351</v>
      </c>
    </row>
    <row r="367" spans="1:6" ht="12.75" customHeight="1" x14ac:dyDescent="0.2">
      <c r="A367" s="53">
        <v>4213</v>
      </c>
      <c r="B367" s="85" t="s">
        <v>669</v>
      </c>
      <c r="C367" s="50" t="s">
        <v>763</v>
      </c>
      <c r="D367" s="242">
        <v>179721.54</v>
      </c>
      <c r="E367" s="242">
        <v>371038.7</v>
      </c>
      <c r="F367" s="52">
        <f t="shared" si="81"/>
        <v>206.45199234326611</v>
      </c>
    </row>
    <row r="368" spans="1:6" ht="12.75" customHeight="1" x14ac:dyDescent="0.2">
      <c r="A368" s="53">
        <v>4214</v>
      </c>
      <c r="B368" s="85" t="s">
        <v>671</v>
      </c>
      <c r="C368" s="50" t="s">
        <v>764</v>
      </c>
      <c r="D368" s="242">
        <v>16931.89</v>
      </c>
      <c r="E368" s="242">
        <v>42990</v>
      </c>
      <c r="F368" s="52">
        <f t="shared" si="81"/>
        <v>253.89959419769443</v>
      </c>
    </row>
    <row r="369" spans="1:6" ht="12.75" customHeight="1" x14ac:dyDescent="0.2">
      <c r="A369" s="53">
        <v>422</v>
      </c>
      <c r="B369" s="85" t="s">
        <v>765</v>
      </c>
      <c r="C369" s="50" t="s">
        <v>766</v>
      </c>
      <c r="D369" s="51">
        <f t="shared" ref="D369:E369" si="101">SUM(D370:D377)</f>
        <v>61382.77</v>
      </c>
      <c r="E369" s="51">
        <f t="shared" si="101"/>
        <v>231031.05000000002</v>
      </c>
      <c r="F369" s="52">
        <f t="shared" si="81"/>
        <v>376.37768709362581</v>
      </c>
    </row>
    <row r="370" spans="1:6" ht="12.75" customHeight="1" x14ac:dyDescent="0.2">
      <c r="A370" s="53">
        <v>4221</v>
      </c>
      <c r="B370" s="85" t="s">
        <v>675</v>
      </c>
      <c r="C370" s="50" t="s">
        <v>767</v>
      </c>
      <c r="D370" s="242">
        <v>1879.87</v>
      </c>
      <c r="E370" s="242">
        <v>7626.8</v>
      </c>
      <c r="F370" s="52">
        <f t="shared" si="81"/>
        <v>405.70890540303327</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5203.9399999999996</v>
      </c>
      <c r="E372" s="242">
        <v>3162.5</v>
      </c>
      <c r="F372" s="52">
        <f t="shared" si="81"/>
        <v>60.771261774732224</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6948.75</v>
      </c>
      <c r="E374" s="242">
        <v>10015.299999999999</v>
      </c>
      <c r="F374" s="52">
        <f t="shared" si="81"/>
        <v>144.13095880554053</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47350.21</v>
      </c>
      <c r="E376" s="242">
        <v>210226.45</v>
      </c>
      <c r="F376" s="52">
        <f t="shared" si="81"/>
        <v>443.98208582390669</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58867.45</v>
      </c>
      <c r="E378" s="51">
        <f t="shared" si="102"/>
        <v>0</v>
      </c>
      <c r="F378" s="52">
        <f t="shared" si="81"/>
        <v>0</v>
      </c>
    </row>
    <row r="379" spans="1:6" ht="12.75" customHeight="1" x14ac:dyDescent="0.2">
      <c r="A379" s="53">
        <v>4231</v>
      </c>
      <c r="B379" s="85" t="s">
        <v>693</v>
      </c>
      <c r="C379" s="50" t="s">
        <v>778</v>
      </c>
      <c r="D379" s="242">
        <v>58867.45</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155205.03999999998</v>
      </c>
      <c r="E391" s="51">
        <f t="shared" si="105"/>
        <v>103109.51</v>
      </c>
      <c r="F391" s="52">
        <f t="shared" si="81"/>
        <v>66.434382543247324</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33062.5</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122142.54</v>
      </c>
      <c r="E395" s="242">
        <v>103109.51</v>
      </c>
      <c r="F395" s="52">
        <f t="shared" si="81"/>
        <v>84.417361878998094</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325176.15000000002</v>
      </c>
      <c r="F402" s="52" t="str">
        <f t="shared" si="81"/>
        <v>-</v>
      </c>
    </row>
    <row r="403" spans="1:6" ht="12.75" customHeight="1" x14ac:dyDescent="0.2">
      <c r="A403" s="53">
        <v>451</v>
      </c>
      <c r="B403" s="85" t="s">
        <v>812</v>
      </c>
      <c r="C403" s="50" t="s">
        <v>813</v>
      </c>
      <c r="D403" s="242">
        <v>0</v>
      </c>
      <c r="E403" s="242">
        <v>242682.17</v>
      </c>
      <c r="F403" s="52" t="str">
        <f t="shared" si="81"/>
        <v>-</v>
      </c>
    </row>
    <row r="404" spans="1:6" ht="12.75" customHeight="1" x14ac:dyDescent="0.2">
      <c r="A404" s="53">
        <v>452</v>
      </c>
      <c r="B404" s="85" t="s">
        <v>814</v>
      </c>
      <c r="C404" s="50" t="s">
        <v>815</v>
      </c>
      <c r="D404" s="242">
        <v>0</v>
      </c>
      <c r="E404" s="242">
        <v>82493.98</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376747.40999999992</v>
      </c>
      <c r="E408" s="51">
        <f t="shared" si="111"/>
        <v>2495068.2099999995</v>
      </c>
      <c r="F408" s="52">
        <f t="shared" si="81"/>
        <v>662.26552426730677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155114.56</v>
      </c>
      <c r="E410" s="242">
        <v>0</v>
      </c>
      <c r="F410" s="52">
        <f t="shared" si="81"/>
        <v>0</v>
      </c>
    </row>
    <row r="411" spans="1:6" ht="12.75" customHeight="1" x14ac:dyDescent="0.2">
      <c r="A411" s="53">
        <v>97</v>
      </c>
      <c r="B411" s="85" t="s">
        <v>828</v>
      </c>
      <c r="C411" s="50" t="s">
        <v>829</v>
      </c>
      <c r="D411" s="242">
        <v>231600.72</v>
      </c>
      <c r="E411" s="242">
        <v>111001.55</v>
      </c>
      <c r="F411" s="52">
        <f t="shared" si="81"/>
        <v>47.927981398330715</v>
      </c>
    </row>
    <row r="412" spans="1:6" ht="12.75" customHeight="1" x14ac:dyDescent="0.2">
      <c r="A412" s="53" t="s">
        <v>609</v>
      </c>
      <c r="B412" s="85" t="s">
        <v>830</v>
      </c>
      <c r="C412" s="50" t="s">
        <v>831</v>
      </c>
      <c r="D412" s="51">
        <f>D6+D298</f>
        <v>6234682.9300000006</v>
      </c>
      <c r="E412" s="51">
        <f>E6+E298</f>
        <v>8086330.2599999998</v>
      </c>
      <c r="F412" s="52">
        <f t="shared" si="81"/>
        <v>129.69914189365198</v>
      </c>
    </row>
    <row r="413" spans="1:6" ht="12.75" customHeight="1" x14ac:dyDescent="0.2">
      <c r="A413" s="53" t="s">
        <v>609</v>
      </c>
      <c r="B413" s="85" t="s">
        <v>832</v>
      </c>
      <c r="C413" s="50" t="s">
        <v>833</v>
      </c>
      <c r="D413" s="51">
        <f t="shared" ref="D413:E413" si="112">D289+D350</f>
        <v>5298291.1400000006</v>
      </c>
      <c r="E413" s="51">
        <f t="shared" si="112"/>
        <v>7356818.4509999994</v>
      </c>
      <c r="F413" s="52">
        <f t="shared" si="81"/>
        <v>138.85266506891122</v>
      </c>
    </row>
    <row r="414" spans="1:6" ht="12.75" customHeight="1" x14ac:dyDescent="0.2">
      <c r="A414" s="53" t="s">
        <v>609</v>
      </c>
      <c r="B414" s="85" t="s">
        <v>834</v>
      </c>
      <c r="C414" s="50" t="s">
        <v>835</v>
      </c>
      <c r="D414" s="51">
        <f t="shared" ref="D414:E414" si="113">IF(D412&gt;=D413,D412-D413,0)</f>
        <v>936391.79</v>
      </c>
      <c r="E414" s="51">
        <f t="shared" si="113"/>
        <v>729511.80900000036</v>
      </c>
      <c r="F414" s="52">
        <f t="shared" si="81"/>
        <v>77.906685726067749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705301.47</v>
      </c>
      <c r="F416" s="52" t="str">
        <f t="shared" si="81"/>
        <v>-</v>
      </c>
    </row>
    <row r="417" spans="1:6" ht="12.75" customHeight="1" x14ac:dyDescent="0.2">
      <c r="A417" s="60" t="s">
        <v>838</v>
      </c>
      <c r="B417" s="85" t="s">
        <v>841</v>
      </c>
      <c r="C417" s="61" t="s">
        <v>842</v>
      </c>
      <c r="D417" s="51">
        <f t="shared" ref="D417:E417" si="116">IF(D293-D292+D410-D409&gt;=0,D293-D292+D410-D409,0)</f>
        <v>155114.56</v>
      </c>
      <c r="E417" s="51">
        <f t="shared" si="116"/>
        <v>0</v>
      </c>
      <c r="F417" s="52">
        <f t="shared" si="81"/>
        <v>0</v>
      </c>
    </row>
    <row r="418" spans="1:6" ht="12.75" customHeight="1" x14ac:dyDescent="0.2">
      <c r="A418" s="55" t="s">
        <v>843</v>
      </c>
      <c r="B418" s="233" t="s">
        <v>844</v>
      </c>
      <c r="C418" s="56" t="s">
        <v>845</v>
      </c>
      <c r="D418" s="62">
        <f t="shared" ref="D418:E418" si="117">D294+D411</f>
        <v>338964.3</v>
      </c>
      <c r="E418" s="62">
        <f t="shared" si="117"/>
        <v>506245.35</v>
      </c>
      <c r="F418" s="57">
        <f t="shared" si="81"/>
        <v>149.35063958062841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29244.75</v>
      </c>
      <c r="E420" s="51">
        <f t="shared" si="118"/>
        <v>779076.92</v>
      </c>
      <c r="F420" s="52">
        <f t="shared" ref="F420:F647" si="119">IF(D420&lt;&gt;0,IF(E420/D420&gt;=100,"&gt;&gt;100",E420/D420*100),"-")</f>
        <v>2663.9889894767439</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29244.75</v>
      </c>
      <c r="E484" s="51">
        <f t="shared" si="137"/>
        <v>779076.92</v>
      </c>
      <c r="F484" s="52">
        <f t="shared" si="119"/>
        <v>2663.9889894767439</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779076.92</v>
      </c>
      <c r="F495" s="52" t="str">
        <f t="shared" si="119"/>
        <v>-</v>
      </c>
    </row>
    <row r="496" spans="1:6" ht="12.75" customHeight="1" x14ac:dyDescent="0.2">
      <c r="A496" s="53">
        <v>8443</v>
      </c>
      <c r="B496" s="85" t="s">
        <v>999</v>
      </c>
      <c r="C496" s="50" t="s">
        <v>1000</v>
      </c>
      <c r="D496" s="242">
        <v>0</v>
      </c>
      <c r="E496" s="242">
        <v>779076.92</v>
      </c>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29244.75</v>
      </c>
      <c r="E507" s="51">
        <f t="shared" si="142"/>
        <v>0</v>
      </c>
      <c r="F507" s="52">
        <f t="shared" si="119"/>
        <v>0</v>
      </c>
    </row>
    <row r="508" spans="1:6" ht="12.75" customHeight="1" x14ac:dyDescent="0.2">
      <c r="A508" s="53">
        <v>8471</v>
      </c>
      <c r="B508" s="85" t="s">
        <v>1023</v>
      </c>
      <c r="C508" s="50" t="s">
        <v>1024</v>
      </c>
      <c r="D508" s="242">
        <v>29244.75</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96609.4</v>
      </c>
      <c r="E528" s="51">
        <f t="shared" si="148"/>
        <v>66350.28</v>
      </c>
      <c r="F528" s="52">
        <f t="shared" si="119"/>
        <v>68.678907021469954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96609.4</v>
      </c>
      <c r="E593" s="51">
        <f t="shared" si="167"/>
        <v>66350.28</v>
      </c>
      <c r="F593" s="52">
        <f t="shared" si="119"/>
        <v>68.678907021469954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37105.519999999997</v>
      </c>
      <c r="E599" s="51">
        <f t="shared" si="169"/>
        <v>37105.519999999997</v>
      </c>
      <c r="F599" s="52">
        <f t="shared" si="119"/>
        <v>100</v>
      </c>
    </row>
    <row r="600" spans="1:6" ht="12.75" customHeight="1" x14ac:dyDescent="0.2">
      <c r="A600" s="53">
        <v>5422</v>
      </c>
      <c r="B600" s="85" t="s">
        <v>1198</v>
      </c>
      <c r="C600" s="50" t="s">
        <v>1199</v>
      </c>
      <c r="D600" s="242">
        <v>37105.519999999997</v>
      </c>
      <c r="E600" s="242">
        <v>37105.519999999997</v>
      </c>
      <c r="F600" s="52">
        <f t="shared" si="119"/>
        <v>100</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59503.88</v>
      </c>
      <c r="E617" s="51">
        <f t="shared" si="173"/>
        <v>29244.76</v>
      </c>
      <c r="F617" s="52">
        <f t="shared" si="119"/>
        <v>49.147652220325796</v>
      </c>
    </row>
    <row r="618" spans="1:6" ht="12.75" customHeight="1" x14ac:dyDescent="0.2">
      <c r="A618" s="53">
        <v>5471</v>
      </c>
      <c r="B618" s="85" t="s">
        <v>1234</v>
      </c>
      <c r="C618" s="50" t="s">
        <v>1235</v>
      </c>
      <c r="D618" s="242">
        <v>59503.88</v>
      </c>
      <c r="E618" s="242">
        <v>29244.76</v>
      </c>
      <c r="F618" s="52">
        <f t="shared" si="119"/>
        <v>49.147652220325796</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712726.64</v>
      </c>
      <c r="F635" s="52" t="str">
        <f t="shared" si="119"/>
        <v>-</v>
      </c>
    </row>
    <row r="636" spans="1:6" ht="12.75" customHeight="1" x14ac:dyDescent="0.2">
      <c r="A636" s="53" t="s">
        <v>609</v>
      </c>
      <c r="B636" s="85" t="s">
        <v>1270</v>
      </c>
      <c r="C636" s="50" t="s">
        <v>1271</v>
      </c>
      <c r="D636" s="51">
        <f t="shared" ref="D636:E636" si="179">IF(D528-D420&gt;=0,D528-D420,0)</f>
        <v>67364.649999999994</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8630.3700000000008</v>
      </c>
      <c r="E638" s="242">
        <v>0</v>
      </c>
      <c r="F638" s="52">
        <f t="shared" si="119"/>
        <v>0</v>
      </c>
    </row>
    <row r="639" spans="1:6" ht="12.75" customHeight="1" x14ac:dyDescent="0.2">
      <c r="A639" s="53" t="s">
        <v>609</v>
      </c>
      <c r="B639" s="85" t="s">
        <v>1276</v>
      </c>
      <c r="C639" s="50" t="s">
        <v>1277</v>
      </c>
      <c r="D639" s="51">
        <f t="shared" ref="D639:E639" si="180">D412+D420</f>
        <v>6263927.6800000006</v>
      </c>
      <c r="E639" s="51">
        <f t="shared" si="180"/>
        <v>8865407.1799999997</v>
      </c>
      <c r="F639" s="52">
        <f t="shared" si="119"/>
        <v>141.53112284974526</v>
      </c>
    </row>
    <row r="640" spans="1:6" ht="12.75" customHeight="1" x14ac:dyDescent="0.2">
      <c r="A640" s="53" t="s">
        <v>609</v>
      </c>
      <c r="B640" s="85" t="s">
        <v>1278</v>
      </c>
      <c r="C640" s="50" t="s">
        <v>1279</v>
      </c>
      <c r="D640" s="51">
        <f t="shared" ref="D640:E640" si="181">D413+D528</f>
        <v>5394900.540000001</v>
      </c>
      <c r="E640" s="51">
        <f t="shared" si="181"/>
        <v>7423168.7309999997</v>
      </c>
      <c r="F640" s="52">
        <f t="shared" si="119"/>
        <v>137.5960256535146</v>
      </c>
    </row>
    <row r="641" spans="1:6" ht="12.75" customHeight="1" x14ac:dyDescent="0.2">
      <c r="A641" s="53" t="s">
        <v>609</v>
      </c>
      <c r="B641" s="85" t="s">
        <v>1280</v>
      </c>
      <c r="C641" s="50" t="s">
        <v>1281</v>
      </c>
      <c r="D641" s="51">
        <f t="shared" ref="D641:E641" si="182">IF(D639&gt;=D640,D639-D640,0)</f>
        <v>869027.13999999966</v>
      </c>
      <c r="E641" s="51">
        <f t="shared" si="182"/>
        <v>1442238.449</v>
      </c>
      <c r="F641" s="52">
        <f t="shared" si="119"/>
        <v>165.96011592917577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705301.47</v>
      </c>
      <c r="F643" s="52" t="str">
        <f t="shared" si="119"/>
        <v>-</v>
      </c>
    </row>
    <row r="644" spans="1:6" ht="24" x14ac:dyDescent="0.2">
      <c r="A644" s="60" t="s">
        <v>1286</v>
      </c>
      <c r="B644" s="85" t="s">
        <v>1287</v>
      </c>
      <c r="C644" s="61" t="s">
        <v>1286</v>
      </c>
      <c r="D644" s="51">
        <f t="shared" ref="D644:E644" si="185">IF(D417-D416+D638-D637&gt;=0,D417-D416+D638-D637,0)</f>
        <v>163744.93</v>
      </c>
      <c r="E644" s="51">
        <f t="shared" si="185"/>
        <v>0</v>
      </c>
      <c r="F644" s="52">
        <f t="shared" si="119"/>
        <v>0</v>
      </c>
    </row>
    <row r="645" spans="1:6" ht="24" x14ac:dyDescent="0.2">
      <c r="A645" s="53" t="s">
        <v>609</v>
      </c>
      <c r="B645" s="85" t="s">
        <v>1288</v>
      </c>
      <c r="C645" s="50" t="s">
        <v>1289</v>
      </c>
      <c r="D645" s="51">
        <f t="shared" ref="D645:E645" si="186">IF(D641+D643-D642-D644&gt;=0,D641+D643-D642-D644,0)</f>
        <v>705282.20999999973</v>
      </c>
      <c r="E645" s="51">
        <f t="shared" si="186"/>
        <v>2147539.9189999998</v>
      </c>
      <c r="F645" s="52">
        <f t="shared" si="119"/>
        <v>304.49370316599942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345883.41</v>
      </c>
      <c r="E649" s="242">
        <v>913019.34</v>
      </c>
      <c r="F649" s="52">
        <f t="shared" ref="F649:F724" si="188">IF(D649&lt;&gt;0,IF(E649/D649&gt;=100,"&gt;&gt;100",E649/D649*100),"-")</f>
        <v>263.96736981400755</v>
      </c>
    </row>
    <row r="650" spans="1:6" ht="12.75" customHeight="1" x14ac:dyDescent="0.2">
      <c r="A650" s="53" t="s">
        <v>1297</v>
      </c>
      <c r="B650" s="85" t="s">
        <v>1298</v>
      </c>
      <c r="C650" s="50" t="s">
        <v>1297</v>
      </c>
      <c r="D650" s="242">
        <v>6706839.5300000003</v>
      </c>
      <c r="E650" s="242">
        <v>8834035.0299999993</v>
      </c>
      <c r="F650" s="52">
        <f t="shared" si="188"/>
        <v>131.7168092435335</v>
      </c>
    </row>
    <row r="651" spans="1:6" ht="12.75" customHeight="1" x14ac:dyDescent="0.2">
      <c r="A651" s="53" t="s">
        <v>1299</v>
      </c>
      <c r="B651" s="85" t="s">
        <v>1300</v>
      </c>
      <c r="C651" s="50" t="s">
        <v>1299</v>
      </c>
      <c r="D651" s="242">
        <v>6139703.5999999996</v>
      </c>
      <c r="E651" s="242">
        <v>7075167.96</v>
      </c>
      <c r="F651" s="52">
        <f t="shared" si="188"/>
        <v>115.23631140760607</v>
      </c>
    </row>
    <row r="652" spans="1:6" ht="24" x14ac:dyDescent="0.2">
      <c r="A652" s="53">
        <v>11</v>
      </c>
      <c r="B652" s="85" t="s">
        <v>1301</v>
      </c>
      <c r="C652" s="50" t="s">
        <v>1302</v>
      </c>
      <c r="D652" s="51">
        <f t="shared" ref="D652:E652" si="189">+D649+D650-D651</f>
        <v>913019.34000000078</v>
      </c>
      <c r="E652" s="51">
        <f t="shared" si="189"/>
        <v>2671886.4099999992</v>
      </c>
      <c r="F652" s="52">
        <f t="shared" si="188"/>
        <v>292.64291488064174</v>
      </c>
    </row>
    <row r="653" spans="1:6" ht="24" x14ac:dyDescent="0.2">
      <c r="A653" s="53" t="s">
        <v>609</v>
      </c>
      <c r="B653" s="85" t="s">
        <v>1303</v>
      </c>
      <c r="C653" s="50" t="s">
        <v>1304</v>
      </c>
      <c r="D653" s="262">
        <v>30</v>
      </c>
      <c r="E653" s="262">
        <v>35</v>
      </c>
      <c r="F653" s="52">
        <f t="shared" si="188"/>
        <v>116.66666666666667</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25</v>
      </c>
      <c r="E655" s="262">
        <v>24</v>
      </c>
      <c r="F655" s="52">
        <f t="shared" si="188"/>
        <v>96</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13425.67</v>
      </c>
      <c r="E657" s="242">
        <v>51524.43</v>
      </c>
      <c r="F657" s="52">
        <f t="shared" si="188"/>
        <v>383.77548383060213</v>
      </c>
    </row>
    <row r="658" spans="1:6" ht="12.75" customHeight="1" x14ac:dyDescent="0.2">
      <c r="A658" s="53">
        <v>61315</v>
      </c>
      <c r="B658" s="85" t="s">
        <v>1314</v>
      </c>
      <c r="C658" s="50" t="s">
        <v>1315</v>
      </c>
      <c r="D658" s="242">
        <v>2277.35</v>
      </c>
      <c r="E658" s="242">
        <v>1683.63</v>
      </c>
      <c r="F658" s="52">
        <f t="shared" si="188"/>
        <v>73.929347706764446</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2587112.7000000002</v>
      </c>
      <c r="E661" s="242">
        <v>1476484.69</v>
      </c>
      <c r="F661" s="52">
        <f t="shared" si="188"/>
        <v>57.070752657972726</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143510.56</v>
      </c>
      <c r="E665" s="242">
        <v>110500</v>
      </c>
      <c r="F665" s="52">
        <f t="shared" si="188"/>
        <v>76.997818139654669</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46727.46</v>
      </c>
      <c r="E669" s="242">
        <v>24094.959999999999</v>
      </c>
      <c r="F669" s="52">
        <f t="shared" si="188"/>
        <v>51.56488283334896</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27626.7</v>
      </c>
      <c r="E673" s="242">
        <v>228346.69</v>
      </c>
      <c r="F673" s="52">
        <f t="shared" si="188"/>
        <v>826.54348872648563</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92880.4</v>
      </c>
      <c r="E694" s="242">
        <v>401645.36</v>
      </c>
      <c r="F694" s="52">
        <f t="shared" si="188"/>
        <v>432.43284912640343</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1966440.35</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4538.3500000000004</v>
      </c>
      <c r="E716" s="242">
        <v>0</v>
      </c>
      <c r="F716" s="52">
        <f t="shared" si="188"/>
        <v>0</v>
      </c>
    </row>
    <row r="717" spans="1:6" ht="12.75" customHeight="1" x14ac:dyDescent="0.2">
      <c r="A717" s="53">
        <v>31215</v>
      </c>
      <c r="B717" s="85" t="s">
        <v>1414</v>
      </c>
      <c r="C717" s="50" t="s">
        <v>1415</v>
      </c>
      <c r="D717" s="242">
        <v>472.47</v>
      </c>
      <c r="E717" s="242">
        <v>0</v>
      </c>
      <c r="F717" s="52">
        <f t="shared" si="188"/>
        <v>0</v>
      </c>
    </row>
    <row r="718" spans="1:6" ht="12.75" customHeight="1" x14ac:dyDescent="0.2">
      <c r="A718" s="53">
        <v>32121</v>
      </c>
      <c r="B718" s="85" t="s">
        <v>1416</v>
      </c>
      <c r="C718" s="50" t="s">
        <v>1417</v>
      </c>
      <c r="D718" s="242">
        <v>18415.25</v>
      </c>
      <c r="E718" s="242">
        <v>25701.02</v>
      </c>
      <c r="F718" s="52">
        <f t="shared" si="188"/>
        <v>139.56378544955948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4845</v>
      </c>
      <c r="F720" s="52" t="str">
        <f t="shared" si="188"/>
        <v>-</v>
      </c>
    </row>
    <row r="721" spans="1:6" ht="12.75" customHeight="1" x14ac:dyDescent="0.2">
      <c r="A721" s="53" t="s">
        <v>1422</v>
      </c>
      <c r="B721" s="85" t="s">
        <v>1423</v>
      </c>
      <c r="C721" s="50" t="s">
        <v>1422</v>
      </c>
      <c r="D721" s="242">
        <v>295.69</v>
      </c>
      <c r="E721" s="242">
        <v>0</v>
      </c>
      <c r="F721" s="52">
        <f t="shared" si="188"/>
        <v>0</v>
      </c>
    </row>
    <row r="722" spans="1:6" ht="12.75" customHeight="1" x14ac:dyDescent="0.2">
      <c r="A722" s="53" t="s">
        <v>1424</v>
      </c>
      <c r="B722" s="85" t="s">
        <v>1425</v>
      </c>
      <c r="C722" s="50" t="s">
        <v>1424</v>
      </c>
      <c r="D722" s="242">
        <v>298.60000000000002</v>
      </c>
      <c r="E722" s="242">
        <v>4592.63</v>
      </c>
      <c r="F722" s="52">
        <f t="shared" si="188"/>
        <v>1538.0542531815136</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17153.560000000001</v>
      </c>
      <c r="E725" s="242">
        <v>17715</v>
      </c>
      <c r="F725" s="52">
        <f t="shared" ref="F725:F979" si="190">IF(D725&lt;&gt;0,IF(E725/D725&gt;=100,"&gt;&gt;100",E725/D725*100),"-")</f>
        <v>103.2730232091764</v>
      </c>
    </row>
    <row r="726" spans="1:6" ht="12.75" customHeight="1" x14ac:dyDescent="0.2">
      <c r="A726" s="53" t="s">
        <v>1432</v>
      </c>
      <c r="B726" s="85" t="s">
        <v>1433</v>
      </c>
      <c r="C726" s="50" t="s">
        <v>1432</v>
      </c>
      <c r="D726" s="242">
        <v>516.55999999999995</v>
      </c>
      <c r="E726" s="242">
        <v>559.14</v>
      </c>
      <c r="F726" s="52">
        <f t="shared" si="190"/>
        <v>108.24299210159518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6788.45</v>
      </c>
      <c r="E741" s="242">
        <v>6508.66</v>
      </c>
      <c r="F741" s="52">
        <f t="shared" si="190"/>
        <v>95.878440586584574</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49918.43</v>
      </c>
      <c r="E759" s="242">
        <v>43893.43</v>
      </c>
      <c r="F759" s="52">
        <f t="shared" si="190"/>
        <v>87.930309506929603</v>
      </c>
    </row>
    <row r="760" spans="1:6" ht="12.75" customHeight="1" x14ac:dyDescent="0.2">
      <c r="A760" s="53">
        <v>35232</v>
      </c>
      <c r="B760" s="85" t="s">
        <v>1500</v>
      </c>
      <c r="C760" s="50" t="s">
        <v>1501</v>
      </c>
      <c r="D760" s="242">
        <v>35582.04</v>
      </c>
      <c r="E760" s="242">
        <v>32172</v>
      </c>
      <c r="F760" s="52">
        <f t="shared" si="190"/>
        <v>90.416401083243116</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v>125371.28</v>
      </c>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7419.47</v>
      </c>
      <c r="E816" s="242">
        <v>12679.69</v>
      </c>
      <c r="F816" s="52">
        <f t="shared" si="190"/>
        <v>170.89751693854143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28175.06</v>
      </c>
      <c r="E819" s="242">
        <v>31080</v>
      </c>
      <c r="F819" s="52">
        <f t="shared" si="190"/>
        <v>110.31032409513945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125661.34</v>
      </c>
      <c r="E823" s="242">
        <v>173030.76</v>
      </c>
      <c r="F823" s="52">
        <f t="shared" si="190"/>
        <v>137.69609650828173</v>
      </c>
    </row>
    <row r="824" spans="1:6" ht="12.75" customHeight="1" x14ac:dyDescent="0.2">
      <c r="A824" s="53">
        <v>37221</v>
      </c>
      <c r="B824" s="85" t="s">
        <v>1628</v>
      </c>
      <c r="C824" s="50" t="s">
        <v>1629</v>
      </c>
      <c r="D824" s="242">
        <v>4193.33</v>
      </c>
      <c r="E824" s="242">
        <v>21735.200000000001</v>
      </c>
      <c r="F824" s="52">
        <f t="shared" si="190"/>
        <v>518.32791599993323</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43447.92</v>
      </c>
      <c r="E828" s="242">
        <v>54229.15</v>
      </c>
      <c r="F828" s="52">
        <f t="shared" si="190"/>
        <v>124.81414530315837</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13272.28</v>
      </c>
      <c r="E830" s="242">
        <v>53749.54</v>
      </c>
      <c r="F830" s="52">
        <f t="shared" si="190"/>
        <v>404.97593480547425</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205558.96</v>
      </c>
      <c r="E834" s="242">
        <v>61807.3</v>
      </c>
      <c r="F834" s="52">
        <f t="shared" si="190"/>
        <v>30.067918226478675</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v>779076.92</v>
      </c>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29244.75</v>
      </c>
      <c r="E900" s="242">
        <v>0</v>
      </c>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37105.519999999997</v>
      </c>
      <c r="E947" s="242">
        <v>37105.519999999997</v>
      </c>
      <c r="F947" s="52">
        <f t="shared" si="190"/>
        <v>100</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59503.88</v>
      </c>
      <c r="E968" s="242">
        <v>29244.76</v>
      </c>
      <c r="F968" s="52">
        <f t="shared" si="190"/>
        <v>49.147652220325796</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2" workbookViewId="0">
      <selection activeCell="E273" sqref="E27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21216541.599999998</v>
      </c>
      <c r="E6" s="229">
        <f t="shared" si="0"/>
        <v>25201685.879999999</v>
      </c>
      <c r="F6" s="230">
        <f t="shared" ref="F6:F260" si="1">IF(D6&gt;0,IF(E6/D6&gt;=100,"&gt;&gt;100",E6/D6*100),"-")</f>
        <v>118.78319452403122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17423976.159999996</v>
      </c>
      <c r="E7" s="104">
        <f t="shared" si="2"/>
        <v>19631372.879999999</v>
      </c>
      <c r="F7" s="93">
        <f t="shared" si="1"/>
        <v>112.6687312914689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4670089.63</v>
      </c>
      <c r="E8" s="104">
        <f>E9+E10-E11</f>
        <v>4789143.2</v>
      </c>
      <c r="F8" s="93">
        <f t="shared" si="1"/>
        <v>102.54927805314948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3299533.42</v>
      </c>
      <c r="E9" s="247">
        <v>3303030.15</v>
      </c>
      <c r="F9" s="93">
        <f t="shared" si="1"/>
        <v>100.1059764989439</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1370556.21</v>
      </c>
      <c r="E10" s="247">
        <v>1486113.05</v>
      </c>
      <c r="F10" s="93">
        <f t="shared" si="1"/>
        <v>108.43138275955862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12416725.459999997</v>
      </c>
      <c r="E12" s="104">
        <f t="shared" si="3"/>
        <v>12921329.559999999</v>
      </c>
      <c r="F12" s="93">
        <f t="shared" si="1"/>
        <v>104.06390639485075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11508892.569999998</v>
      </c>
      <c r="E13" s="104">
        <f t="shared" si="4"/>
        <v>11948200.209999999</v>
      </c>
      <c r="F13" s="93">
        <f t="shared" si="1"/>
        <v>103.81711478604932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294956.11</v>
      </c>
      <c r="E14" s="247">
        <v>240959.23</v>
      </c>
      <c r="F14" s="93">
        <f t="shared" si="1"/>
        <v>81.693249209178958</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6563851.7599999998</v>
      </c>
      <c r="E15" s="247">
        <v>6994640</v>
      </c>
      <c r="F15" s="93">
        <f t="shared" si="1"/>
        <v>106.56304035726731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3612377.01</v>
      </c>
      <c r="E16" s="247">
        <v>3910888.04</v>
      </c>
      <c r="F16" s="93">
        <f t="shared" si="1"/>
        <v>108.26356244582567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4669766.97</v>
      </c>
      <c r="E17" s="247">
        <v>4795250.95</v>
      </c>
      <c r="F17" s="93">
        <f t="shared" si="1"/>
        <v>102.68715721375708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3632059.28</v>
      </c>
      <c r="E18" s="247">
        <v>3993538.01</v>
      </c>
      <c r="F18" s="93">
        <f t="shared" si="1"/>
        <v>109.95244576514732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283144.69999999995</v>
      </c>
      <c r="E19" s="104">
        <f t="shared" si="5"/>
        <v>381314.0399999998</v>
      </c>
      <c r="F19" s="93">
        <f t="shared" si="1"/>
        <v>134.67108513774048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262908.98</v>
      </c>
      <c r="E20" s="247">
        <v>269740.18</v>
      </c>
      <c r="F20" s="93">
        <f t="shared" si="1"/>
        <v>102.59831368255281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14930.2</v>
      </c>
      <c r="E21" s="247">
        <v>14930.2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14968.02</v>
      </c>
      <c r="E22" s="247">
        <v>18130.52</v>
      </c>
      <c r="F22" s="93">
        <f t="shared" si="1"/>
        <v>121.12837903744116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6948.75</v>
      </c>
      <c r="E24" s="247">
        <v>16964.05</v>
      </c>
      <c r="F24" s="93">
        <f t="shared" si="1"/>
        <v>244.13095880554056</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11599.97</v>
      </c>
      <c r="E25" s="247">
        <v>11599.97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896821.05</v>
      </c>
      <c r="E26" s="247">
        <v>1113297.4099999999</v>
      </c>
      <c r="F26" s="93">
        <f t="shared" si="1"/>
        <v>124.13818899545231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925032.27</v>
      </c>
      <c r="E28" s="247">
        <v>1063348.29</v>
      </c>
      <c r="F28" s="93">
        <f t="shared" si="1"/>
        <v>114.95256160090501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81648.200000000012</v>
      </c>
      <c r="E29" s="104">
        <f t="shared" si="6"/>
        <v>55440.080000000016</v>
      </c>
      <c r="F29" s="93">
        <f t="shared" si="1"/>
        <v>67.901166222892869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406835.76</v>
      </c>
      <c r="E30" s="247">
        <v>406837.76000000001</v>
      </c>
      <c r="F30" s="93">
        <f t="shared" si="1"/>
        <v>100.00049159887025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325187.56</v>
      </c>
      <c r="E34" s="247">
        <v>351397.68</v>
      </c>
      <c r="F34" s="93">
        <f t="shared" si="1"/>
        <v>108.06000081921954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543039.99</v>
      </c>
      <c r="E45" s="104">
        <f t="shared" si="9"/>
        <v>536375.23</v>
      </c>
      <c r="F45" s="93">
        <f t="shared" si="1"/>
        <v>98.772694438212554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77562.539999999994</v>
      </c>
      <c r="E47" s="247">
        <v>77562.539999999994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497250.33</v>
      </c>
      <c r="E49" s="247">
        <v>504325.33</v>
      </c>
      <c r="F49" s="93">
        <f t="shared" si="1"/>
        <v>101.42282459621495</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31772.880000000001</v>
      </c>
      <c r="E50" s="247">
        <v>45512.639999999999</v>
      </c>
      <c r="F50" s="93">
        <f t="shared" si="1"/>
        <v>143.2436719617485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53972.42</v>
      </c>
      <c r="E54" s="247">
        <v>57766.25</v>
      </c>
      <c r="F54" s="93">
        <f t="shared" si="1"/>
        <v>107.0292012105442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53972.42</v>
      </c>
      <c r="E55" s="247">
        <v>57766.25</v>
      </c>
      <c r="F55" s="93">
        <f t="shared" si="1"/>
        <v>107.0292012105442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337161.07</v>
      </c>
      <c r="E56" s="104">
        <f t="shared" si="11"/>
        <v>1920900.12</v>
      </c>
      <c r="F56" s="93">
        <f t="shared" si="1"/>
        <v>569.72773280141746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337161.07</v>
      </c>
      <c r="E57" s="247">
        <v>1920900.12</v>
      </c>
      <c r="F57" s="93">
        <f t="shared" si="1"/>
        <v>569.72773280141746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3792565.44</v>
      </c>
      <c r="E68" s="104">
        <f t="shared" si="13"/>
        <v>5570313</v>
      </c>
      <c r="F68" s="93">
        <f t="shared" si="1"/>
        <v>146.87453883458898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913019.34</v>
      </c>
      <c r="E69" s="104">
        <f t="shared" si="14"/>
        <v>2671886.41</v>
      </c>
      <c r="F69" s="93">
        <f t="shared" si="1"/>
        <v>292.64291488064214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913019.34</v>
      </c>
      <c r="E70" s="104">
        <f t="shared" si="15"/>
        <v>2671886.41</v>
      </c>
      <c r="F70" s="93">
        <f t="shared" si="1"/>
        <v>292.64291488064214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913019.34</v>
      </c>
      <c r="E72" s="247">
        <v>2671886.41</v>
      </c>
      <c r="F72" s="93">
        <f t="shared" si="1"/>
        <v>292.64291488064214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8120.15</v>
      </c>
      <c r="E78" s="104">
        <f>E79+SUM(E82:E84)-E85+E86</f>
        <v>14634.3</v>
      </c>
      <c r="F78" s="93">
        <f t="shared" si="1"/>
        <v>180.22204023324693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8120.15</v>
      </c>
      <c r="E86" s="247">
        <v>14634.3</v>
      </c>
      <c r="F86" s="93">
        <f t="shared" si="1"/>
        <v>180.22204023324693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32917.43</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32917.43</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32917.43</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24782.080000000002</v>
      </c>
      <c r="E118" s="104">
        <f t="shared" si="20"/>
        <v>24782.080000000002</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24782.080000000002</v>
      </c>
      <c r="E119" s="104">
        <f t="shared" si="21"/>
        <v>24782.080000000002</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24782.080000000002</v>
      </c>
      <c r="E123" s="247">
        <v>24782.080000000002</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2507691.29</v>
      </c>
      <c r="E134" s="104">
        <f t="shared" si="23"/>
        <v>2507691.29</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2507691.29</v>
      </c>
      <c r="E135" s="104">
        <f t="shared" si="24"/>
        <v>2507691.29</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2507691.29</v>
      </c>
      <c r="E141" s="247">
        <v>2507691.29</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107351.86000000002</v>
      </c>
      <c r="E146" s="104">
        <f t="shared" si="26"/>
        <v>207399.94</v>
      </c>
      <c r="F146" s="93">
        <f t="shared" si="1"/>
        <v>193.19641038357415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16847.28</v>
      </c>
      <c r="E147" s="247">
        <v>15235.96</v>
      </c>
      <c r="F147" s="93">
        <f t="shared" si="1"/>
        <v>90.435726123148669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28611.38</v>
      </c>
      <c r="E158" s="247">
        <v>35791.879999999997</v>
      </c>
      <c r="F158" s="93">
        <f t="shared" si="1"/>
        <v>125.0966573440358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205799.48</v>
      </c>
      <c r="E159" s="247">
        <v>219642.82</v>
      </c>
      <c r="F159" s="93">
        <f t="shared" si="1"/>
        <v>106.72661563576351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3161.75</v>
      </c>
      <c r="E160" s="247">
        <v>3999.54</v>
      </c>
      <c r="F160" s="93">
        <f t="shared" si="1"/>
        <v>126.49766743101129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2461.38</v>
      </c>
      <c r="E162" s="247">
        <v>2328.6799999999998</v>
      </c>
      <c r="F162" s="93">
        <f t="shared" si="1"/>
        <v>94.608715436056187</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149529.41</v>
      </c>
      <c r="E163" s="247">
        <v>69598.94</v>
      </c>
      <c r="F163" s="93">
        <f t="shared" si="1"/>
        <v>46.545318409268113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231600.72</v>
      </c>
      <c r="E164" s="104">
        <f t="shared" si="28"/>
        <v>111001.54999999999</v>
      </c>
      <c r="F164" s="93">
        <f t="shared" si="1"/>
        <v>47.927981398330708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281421.45</v>
      </c>
      <c r="E165" s="247">
        <v>140217.99</v>
      </c>
      <c r="F165" s="93">
        <f t="shared" si="1"/>
        <v>49.824912066937323</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18958.86</v>
      </c>
      <c r="E166" s="247">
        <v>11153.59</v>
      </c>
      <c r="F166" s="93">
        <f t="shared" si="1"/>
        <v>58.830488753015743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68779.59</v>
      </c>
      <c r="E169" s="247">
        <v>40370.03</v>
      </c>
      <c r="F169" s="93">
        <f t="shared" si="1"/>
        <v>58.694781402448029</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21216541.600000001</v>
      </c>
      <c r="E175" s="104">
        <f t="shared" si="30"/>
        <v>25201685.879999995</v>
      </c>
      <c r="F175" s="93">
        <f t="shared" si="1"/>
        <v>118.78319452403116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417097.14</v>
      </c>
      <c r="E176" s="104">
        <f t="shared" si="31"/>
        <v>1485864.7199999997</v>
      </c>
      <c r="F176" s="93">
        <f t="shared" si="1"/>
        <v>356.23948895933444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128924.40000000001</v>
      </c>
      <c r="E177" s="104">
        <f t="shared" si="32"/>
        <v>380788.19999999995</v>
      </c>
      <c r="F177" s="93">
        <f t="shared" si="1"/>
        <v>295.3577445386598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31790.240000000002</v>
      </c>
      <c r="E178" s="247">
        <v>68120.36</v>
      </c>
      <c r="F178" s="93">
        <f t="shared" si="1"/>
        <v>214.28073521936292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58359.39</v>
      </c>
      <c r="E179" s="247">
        <v>108557.75</v>
      </c>
      <c r="F179" s="93">
        <f t="shared" si="1"/>
        <v>186.01590935066318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364.97</v>
      </c>
      <c r="E180" s="104">
        <f t="shared" si="33"/>
        <v>2207.96</v>
      </c>
      <c r="F180" s="93">
        <f t="shared" si="1"/>
        <v>604.97027152916678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1868.38</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364.97</v>
      </c>
      <c r="E183" s="247">
        <v>339.58</v>
      </c>
      <c r="F183" s="93">
        <f t="shared" si="1"/>
        <v>93.043263829903822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18326.27</v>
      </c>
      <c r="E186" s="247">
        <v>8809.2900000000009</v>
      </c>
      <c r="F186" s="93">
        <f t="shared" si="1"/>
        <v>48.06919247615582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20083.53</v>
      </c>
      <c r="E188" s="247">
        <v>193092.84</v>
      </c>
      <c r="F188" s="93">
        <f t="shared" si="1"/>
        <v>961.44870946491972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119782.28</v>
      </c>
      <c r="E189" s="247">
        <v>223959.44</v>
      </c>
      <c r="F189" s="93">
        <f t="shared" si="1"/>
        <v>186.97209637352037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168390.46</v>
      </c>
      <c r="E206" s="104">
        <f t="shared" si="37"/>
        <v>881117.08</v>
      </c>
      <c r="F206" s="93">
        <f t="shared" si="1"/>
        <v>523.25831285216509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168390.46</v>
      </c>
      <c r="E207" s="104">
        <f t="shared" si="38"/>
        <v>881117.08</v>
      </c>
      <c r="F207" s="93">
        <f t="shared" si="1"/>
        <v>523.25831285216509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139145.71</v>
      </c>
      <c r="E214" s="247">
        <v>881117.08</v>
      </c>
      <c r="F214" s="93">
        <f t="shared" si="1"/>
        <v>633.23337816164076</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29244.75</v>
      </c>
      <c r="E217" s="247"/>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20799444.460000001</v>
      </c>
      <c r="E237" s="104">
        <f t="shared" si="41"/>
        <v>23715821.159999996</v>
      </c>
      <c r="F237" s="93">
        <f t="shared" si="1"/>
        <v>114.02141632007799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19755197.949999999</v>
      </c>
      <c r="E238" s="104">
        <f t="shared" si="42"/>
        <v>21249868.029999997</v>
      </c>
      <c r="F238" s="93">
        <f t="shared" si="1"/>
        <v>107.5659585076443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19923588.41</v>
      </c>
      <c r="E239" s="104">
        <f t="shared" si="43"/>
        <v>22130985.129999999</v>
      </c>
      <c r="F239" s="93">
        <f t="shared" si="1"/>
        <v>111.07931299610701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19923588.41</v>
      </c>
      <c r="E240" s="247">
        <v>22130985.129999999</v>
      </c>
      <c r="F240" s="93">
        <f t="shared" si="1"/>
        <v>111.07931299610701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168390.46</v>
      </c>
      <c r="E242" s="104">
        <f t="shared" si="44"/>
        <v>881117.1</v>
      </c>
      <c r="F242" s="93">
        <f t="shared" si="1"/>
        <v>523.25832472932257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29244.75</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139145.71</v>
      </c>
      <c r="E244" s="247">
        <v>881117.1</v>
      </c>
      <c r="F244" s="93">
        <f t="shared" si="1"/>
        <v>633.23339253506276</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705282.21</v>
      </c>
      <c r="E245" s="104">
        <f t="shared" si="45"/>
        <v>2147539.92</v>
      </c>
      <c r="F245" s="93">
        <f t="shared" si="1"/>
        <v>304.49370330778652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1285512.5</v>
      </c>
      <c r="E246" s="104">
        <f t="shared" si="46"/>
        <v>2623117.04</v>
      </c>
      <c r="F246" s="93">
        <f t="shared" si="1"/>
        <v>204.05223908752345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1285512.5</v>
      </c>
      <c r="E247" s="247">
        <v>1910390.4</v>
      </c>
      <c r="F247" s="93">
        <f t="shared" si="1"/>
        <v>148.60924339514395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712726.64</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580230.29</v>
      </c>
      <c r="E250" s="104">
        <f t="shared" si="47"/>
        <v>475577.12</v>
      </c>
      <c r="F250" s="93">
        <f t="shared" si="1"/>
        <v>81.96351141888853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504235.27</v>
      </c>
      <c r="E252" s="247">
        <v>475577.12</v>
      </c>
      <c r="F252" s="93">
        <f t="shared" si="1"/>
        <v>94.316512210659127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75995.02</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107363.58</v>
      </c>
      <c r="E255" s="247">
        <v>207411.66</v>
      </c>
      <c r="F255" s="93">
        <f t="shared" si="1"/>
        <v>193.18623689709304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231600.72</v>
      </c>
      <c r="E256" s="247">
        <v>111001.55</v>
      </c>
      <c r="F256" s="93">
        <f t="shared" si="1"/>
        <v>47.927981398330715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165722.32</v>
      </c>
      <c r="E259" s="104">
        <f t="shared" si="49"/>
        <v>4597515.7</v>
      </c>
      <c r="F259" s="93">
        <f t="shared" si="1"/>
        <v>2774.2284201669395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165722.32</v>
      </c>
      <c r="E260" s="248">
        <v>4597515.7</v>
      </c>
      <c r="F260" s="97">
        <f t="shared" si="1"/>
        <v>2774.2284201669395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32917.43</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197307.43</v>
      </c>
      <c r="E264" s="247">
        <v>272430.84000000003</v>
      </c>
      <c r="F264" s="93">
        <f t="shared" si="50"/>
        <v>138.07429350227716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59573.84</v>
      </c>
      <c r="E265" s="247">
        <v>4568.04</v>
      </c>
      <c r="F265" s="93">
        <f t="shared" si="50"/>
        <v>7.6678622697479302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81049.05</v>
      </c>
      <c r="E266" s="247">
        <v>48843.49</v>
      </c>
      <c r="F266" s="93">
        <f t="shared" si="50"/>
        <v>60.264111670648823</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219331.26</v>
      </c>
      <c r="E267" s="247">
        <v>102528.09</v>
      </c>
      <c r="F267" s="93">
        <f t="shared" si="50"/>
        <v>46.745771669756508</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8120.15</v>
      </c>
      <c r="E268" s="247">
        <v>14634.3</v>
      </c>
      <c r="F268" s="93">
        <f t="shared" si="50"/>
        <v>180.22204023324693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16988.169999999998</v>
      </c>
      <c r="E287" s="247">
        <v>38244.82</v>
      </c>
      <c r="F287" s="93">
        <f t="shared" si="50"/>
        <v>225.12619075509605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111936.23</v>
      </c>
      <c r="E288" s="247">
        <v>342543.38</v>
      </c>
      <c r="F288" s="93">
        <f t="shared" si="50"/>
        <v>306.01654173988175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9160.52</v>
      </c>
      <c r="E289" s="247">
        <v>11284.53</v>
      </c>
      <c r="F289" s="93">
        <f t="shared" si="50"/>
        <v>123.18656582814076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110621.75999999999</v>
      </c>
      <c r="E290" s="247">
        <v>212674.91</v>
      </c>
      <c r="F290" s="93">
        <f t="shared" si="50"/>
        <v>192.2541369799215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168390.46</v>
      </c>
      <c r="E294" s="247">
        <v>881117.08</v>
      </c>
      <c r="F294" s="93">
        <f t="shared" si="50"/>
        <v>523.25831285216509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63" sqref="E6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906828.55999999994</v>
      </c>
      <c r="E5" s="79">
        <f t="shared" si="0"/>
        <v>865388.94</v>
      </c>
      <c r="F5" s="80">
        <f t="shared" ref="F5:F141" si="1">IF(D5&gt;0,IF(E5/D5&gt;=100,"&gt;&gt;100",E5/D5*100),"-")</f>
        <v>95.430269642147138</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62296.06</v>
      </c>
      <c r="E6" s="81">
        <f t="shared" si="2"/>
        <v>62775.94</v>
      </c>
      <c r="F6" s="63">
        <f t="shared" si="1"/>
        <v>100.77032159016157</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34708.43</v>
      </c>
      <c r="E7" s="249">
        <v>23139.119999999999</v>
      </c>
      <c r="F7" s="63">
        <f t="shared" si="1"/>
        <v>66.667146857406109</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27587.63</v>
      </c>
      <c r="E8" s="249">
        <v>39636.82</v>
      </c>
      <c r="F8" s="63">
        <f t="shared" si="1"/>
        <v>143.67606061122322</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779236.91</v>
      </c>
      <c r="E13" s="81">
        <f t="shared" si="4"/>
        <v>741108.28</v>
      </c>
      <c r="F13" s="63">
        <f t="shared" si="1"/>
        <v>95.106927108984095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321752.45</v>
      </c>
      <c r="E14" s="249">
        <v>390812.42</v>
      </c>
      <c r="F14" s="63">
        <f t="shared" si="1"/>
        <v>121.46369670223179</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457484.46</v>
      </c>
      <c r="E16" s="249">
        <v>350295.86</v>
      </c>
      <c r="F16" s="63">
        <f t="shared" si="1"/>
        <v>76.570001962471025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65295.59</v>
      </c>
      <c r="E19" s="249">
        <v>61504.72</v>
      </c>
      <c r="F19" s="63">
        <f t="shared" si="1"/>
        <v>94.194293979118655</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47790</v>
      </c>
      <c r="E28" s="81">
        <f t="shared" si="6"/>
        <v>74755.66</v>
      </c>
      <c r="F28" s="63">
        <f t="shared" si="1"/>
        <v>156.42531910441514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47790</v>
      </c>
      <c r="E30" s="249">
        <v>74755.66</v>
      </c>
      <c r="F30" s="63">
        <f t="shared" si="1"/>
        <v>156.42531910441514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1609258.55</v>
      </c>
      <c r="E35" s="81">
        <f t="shared" si="7"/>
        <v>781884.54</v>
      </c>
      <c r="F35" s="63">
        <f t="shared" si="1"/>
        <v>48.586632645201732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48294.01</v>
      </c>
      <c r="E36" s="81">
        <f t="shared" si="8"/>
        <v>70387.299999999988</v>
      </c>
      <c r="F36" s="63">
        <f t="shared" si="1"/>
        <v>145.74747468681929</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1659.05</v>
      </c>
      <c r="E37" s="249">
        <v>46578.34</v>
      </c>
      <c r="F37" s="63">
        <f t="shared" si="1"/>
        <v>2807.5308158283351</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46634.96</v>
      </c>
      <c r="E38" s="249">
        <v>23808.959999999999</v>
      </c>
      <c r="F38" s="63">
        <f t="shared" si="1"/>
        <v>51.053887469829498</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1313664.8</v>
      </c>
      <c r="E39" s="81">
        <f t="shared" si="9"/>
        <v>44893.43</v>
      </c>
      <c r="F39" s="63">
        <f t="shared" si="1"/>
        <v>3.4174189641071302</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1313664.8</v>
      </c>
      <c r="E40" s="249">
        <v>43893.43</v>
      </c>
      <c r="F40" s="63">
        <f t="shared" si="1"/>
        <v>3.341296044470401</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1000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88898.54</v>
      </c>
      <c r="E54" s="81">
        <f t="shared" si="12"/>
        <v>411958.32</v>
      </c>
      <c r="F54" s="63">
        <f t="shared" si="1"/>
        <v>463.40279604141983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88898.54</v>
      </c>
      <c r="E55" s="249">
        <v>411958.32</v>
      </c>
      <c r="F55" s="63">
        <f t="shared" si="1"/>
        <v>463.40279604141983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11613.23</v>
      </c>
      <c r="E61" s="81">
        <f t="shared" si="13"/>
        <v>156394.64000000001</v>
      </c>
      <c r="F61" s="63">
        <f t="shared" si="1"/>
        <v>1346.6937277570496</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82849.16</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11613.23</v>
      </c>
      <c r="E65" s="249">
        <v>73545.48</v>
      </c>
      <c r="F65" s="63">
        <f t="shared" si="1"/>
        <v>633.29047990955144</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146787.97</v>
      </c>
      <c r="E74" s="249">
        <v>98250.85</v>
      </c>
      <c r="F74" s="63">
        <f t="shared" si="1"/>
        <v>66.9338570456421</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50531.46</v>
      </c>
      <c r="E75" s="81">
        <f t="shared" si="15"/>
        <v>254188.47</v>
      </c>
      <c r="F75" s="63">
        <f t="shared" si="1"/>
        <v>503.03013211967357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50531.46</v>
      </c>
      <c r="E76" s="249">
        <v>254188.47</v>
      </c>
      <c r="F76" s="63">
        <f t="shared" si="1"/>
        <v>503.03013211967357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796206.01</v>
      </c>
      <c r="E82" s="81">
        <f t="shared" si="16"/>
        <v>995222.04</v>
      </c>
      <c r="F82" s="63">
        <f t="shared" si="1"/>
        <v>124.99554480881147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7449.25</v>
      </c>
      <c r="E83" s="249">
        <v>4215.34</v>
      </c>
      <c r="F83" s="63">
        <f t="shared" si="1"/>
        <v>56.58744168876062</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79764.37</v>
      </c>
      <c r="E84" s="249">
        <v>94985.05</v>
      </c>
      <c r="F84" s="63">
        <f t="shared" si="1"/>
        <v>119.08205380422363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38181.06</v>
      </c>
      <c r="E85" s="249">
        <v>30319.81</v>
      </c>
      <c r="F85" s="63">
        <f t="shared" si="1"/>
        <v>79.410603058165492</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50900.44</v>
      </c>
      <c r="E86" s="249">
        <v>133235.74</v>
      </c>
      <c r="F86" s="63">
        <f t="shared" si="1"/>
        <v>261.7575407992544</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619910.89</v>
      </c>
      <c r="E88" s="249">
        <v>732466.1</v>
      </c>
      <c r="F88" s="63">
        <f t="shared" si="1"/>
        <v>118.15667571189144</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295347.83999999997</v>
      </c>
      <c r="E107" s="81">
        <f t="shared" si="21"/>
        <v>685722.43</v>
      </c>
      <c r="F107" s="63">
        <f t="shared" si="1"/>
        <v>232.17452005066303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126292.59</v>
      </c>
      <c r="E108" s="249">
        <v>382172.45</v>
      </c>
      <c r="F108" s="63">
        <f t="shared" si="1"/>
        <v>302.60876746608807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16131.71</v>
      </c>
      <c r="E109" s="249">
        <v>22400</v>
      </c>
      <c r="F109" s="63">
        <f t="shared" si="1"/>
        <v>138.85694696966411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12200</v>
      </c>
      <c r="E110" s="249">
        <v>14046.69</v>
      </c>
      <c r="F110" s="63">
        <f t="shared" si="1"/>
        <v>115.13680327868853</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15954.46</v>
      </c>
      <c r="E111" s="249">
        <v>41500</v>
      </c>
      <c r="F111" s="63">
        <f t="shared" si="1"/>
        <v>260.11535332439956</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26900</v>
      </c>
      <c r="E112" s="249"/>
      <c r="F112" s="63">
        <f t="shared" si="1"/>
        <v>0</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97869.08</v>
      </c>
      <c r="E113" s="249">
        <v>225603.29</v>
      </c>
      <c r="F113" s="63">
        <f t="shared" si="1"/>
        <v>230.51538851698615</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232450.7</v>
      </c>
      <c r="E114" s="81">
        <f t="shared" si="22"/>
        <v>482036.38</v>
      </c>
      <c r="F114" s="63">
        <f t="shared" si="1"/>
        <v>207.37144693476938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179977.92</v>
      </c>
      <c r="E115" s="81">
        <f t="shared" si="23"/>
        <v>210712.77</v>
      </c>
      <c r="F115" s="63">
        <f t="shared" si="1"/>
        <v>117.07701144673746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179977.92</v>
      </c>
      <c r="E117" s="249">
        <v>210712.77</v>
      </c>
      <c r="F117" s="63">
        <f t="shared" si="1"/>
        <v>117.07701144673746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13010.22</v>
      </c>
      <c r="E118" s="81">
        <f t="shared" si="24"/>
        <v>27482.06</v>
      </c>
      <c r="F118" s="63">
        <f t="shared" si="1"/>
        <v>211.23439880340226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13010.22</v>
      </c>
      <c r="E119" s="249">
        <v>27482.06</v>
      </c>
      <c r="F119" s="63">
        <f t="shared" si="1"/>
        <v>211.23439880340226</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8237.5</v>
      </c>
      <c r="E126" s="249">
        <v>210011.55</v>
      </c>
      <c r="F126" s="63">
        <f t="shared" si="1"/>
        <v>2549.4573596358114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31225.06</v>
      </c>
      <c r="E128" s="249">
        <v>33830</v>
      </c>
      <c r="F128" s="63">
        <f t="shared" si="1"/>
        <v>108.34246595522954</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144717.91</v>
      </c>
      <c r="E129" s="81">
        <f t="shared" si="26"/>
        <v>1610041.09</v>
      </c>
      <c r="F129" s="63">
        <f t="shared" si="1"/>
        <v>1112.5375497752837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4400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4400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1214744.32</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40044.449999999997</v>
      </c>
      <c r="E135" s="249">
        <v>28234.48</v>
      </c>
      <c r="F135" s="63">
        <f t="shared" si="1"/>
        <v>70.507848153739161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66264.240000000005</v>
      </c>
      <c r="E138" s="249">
        <v>281608.05</v>
      </c>
      <c r="F138" s="63">
        <f t="shared" si="1"/>
        <v>424.97740862945079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38409.22</v>
      </c>
      <c r="E140" s="249">
        <v>81054.240000000005</v>
      </c>
      <c r="F140" s="63">
        <f t="shared" si="1"/>
        <v>211.02808127840137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4083131.0300000003</v>
      </c>
      <c r="E141" s="106">
        <f t="shared" si="28"/>
        <v>5749239.5500000007</v>
      </c>
      <c r="F141" s="82">
        <f t="shared" si="1"/>
        <v>140.80467924635767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E34" sqref="E3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67464.959999999992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67464.959999999992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67464.959999999992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65907.199999999997</v>
      </c>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1557.76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19.260000000000002</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19.260000000000002</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19.260000000000002</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2" workbookViewId="0">
      <selection activeCell="D86" sqref="D8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417097.14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6574226.7400000002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4215.34</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3167280.66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662335.21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1356101.26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26391.84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218124.29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292754.8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130237.66</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481335.6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2623653.8199999998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779076.92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779076.92</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5505459.1600000011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5761.87</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2913870.3500000006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626005.09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1304356.3899999999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24548.85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218124.29</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302271.78000000003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130237.66</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308326.28999999998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2519476.66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66350.28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66350.28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1485864.7199999988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49529.32</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265.51</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265.51</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37979.279999999999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18635.87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277.57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12685.83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5531.76</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140.71</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1360.47</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690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45</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625.47</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17982.940000000002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6539.85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11443.09</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11284.53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2245.71</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1020.8</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8018.02</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1436335.4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342543.38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212674.91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881117.11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1</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34792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1</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Pogreška</v>
      </c>
      <c r="C17" s="116" t="s">
        <v>3023</v>
      </c>
      <c r="D17" s="123"/>
      <c r="E17" s="71">
        <f t="shared" ref="E17:E18" si="5">MAX(G17:L17)</f>
        <v>1</v>
      </c>
      <c r="F17" s="71">
        <v>0</v>
      </c>
      <c r="G17" s="139">
        <f>IF(AND(H3=12,J3="DA",M3="DA",BILANCA!D246-BILANCA!D250&gt;0.001,OR(ABS(BILANCA!D246-BILANCA!D250-'PR-RAS'!D645)&gt;0.001,ABS('PR-RAS'!D646)&gt;0.001)),1,0)</f>
        <v>0</v>
      </c>
      <c r="H17" s="124">
        <f>IF(AND(H3=12,J3="DA",M3="DA",BILANCA!E246-BILANCA!E250&gt;0.001,OR(ABS(BILANCA!E246-BILANCA!E250-'PR-RAS'!E645)&gt;0.001,ABS('PR-RAS'!E646)&gt;0.001)),1,0)</f>
        <v>1</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Jasminka</cp:lastModifiedBy>
  <cp:lastPrinted>2025-02-17T08:11:08Z</cp:lastPrinted>
  <dcterms:created xsi:type="dcterms:W3CDTF">2022-04-01T05:14:30Z</dcterms:created>
  <dcterms:modified xsi:type="dcterms:W3CDTF">2025-05-27T11:23:04Z</dcterms:modified>
</cp:coreProperties>
</file>